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925" windowHeight="12015" activeTab="0"/>
  </bookViews>
  <sheets>
    <sheet name="Map Survey" sheetId="1" r:id="rId1"/>
    <sheet name="Population and Tax Parcel Stats" sheetId="2" r:id="rId2"/>
    <sheet name="Sheet3" sheetId="3" r:id="rId3"/>
    <sheet name="Sheet1" sheetId="4" r:id="rId4"/>
  </sheets>
  <definedNames>
    <definedName name="_xlnm.Print_Area" localSheetId="0">'Map Survey'!$A$1:$H$65</definedName>
    <definedName name="_xlnm.Print_Area" localSheetId="1">'Population and Tax Parcel Stats'!$A$1:$S$59</definedName>
    <definedName name="_xlnm.Print_Titles" localSheetId="1">'Population and Tax Parcel Stats'!$1:$4</definedName>
  </definedNames>
  <calcPr fullCalcOnLoad="1"/>
</workbook>
</file>

<file path=xl/sharedStrings.xml><?xml version="1.0" encoding="utf-8"?>
<sst xmlns="http://schemas.openxmlformats.org/spreadsheetml/2006/main" count="785" uniqueCount="272">
  <si>
    <t>Source --- &gt;</t>
  </si>
  <si>
    <t xml:space="preserve">US Census; July 2005 Population </t>
  </si>
  <si>
    <t>WV Area (Sq. Miles)</t>
  </si>
  <si>
    <t>WV Population Density (Pop. per square mile)</t>
  </si>
  <si>
    <t xml:space="preserve">Categories ---&gt; </t>
  </si>
  <si>
    <t>Population</t>
  </si>
  <si>
    <t>%</t>
  </si>
  <si>
    <t>Area</t>
  </si>
  <si>
    <t>Density</t>
  </si>
  <si>
    <t xml:space="preserve">WV Totals ---&gt; </t>
  </si>
  <si>
    <r>
      <t>COUNTY</t>
    </r>
    <r>
      <rPr>
        <b/>
        <sz val="12"/>
        <rFont val="Arial Black"/>
        <family val="2"/>
      </rPr>
      <t xml:space="preserve"> ↓</t>
    </r>
  </si>
  <si>
    <t>Barbour County</t>
  </si>
  <si>
    <t>Berkeley County</t>
  </si>
  <si>
    <t>Boone County</t>
  </si>
  <si>
    <t>Braxton County</t>
  </si>
  <si>
    <t>Brooke County</t>
  </si>
  <si>
    <t>Cabell County</t>
  </si>
  <si>
    <t>Calhoun County</t>
  </si>
  <si>
    <t>Clay County</t>
  </si>
  <si>
    <t>Doddridge County</t>
  </si>
  <si>
    <t>Fayette County</t>
  </si>
  <si>
    <t>Gilmer County</t>
  </si>
  <si>
    <t>Grant County</t>
  </si>
  <si>
    <t>Greenbrier County</t>
  </si>
  <si>
    <t>Hampshire County</t>
  </si>
  <si>
    <t>Hancock County</t>
  </si>
  <si>
    <t>Hardy County</t>
  </si>
  <si>
    <t>Harrison County</t>
  </si>
  <si>
    <t>Jackson County</t>
  </si>
  <si>
    <t>Jefferson County</t>
  </si>
  <si>
    <t>Kanawha County</t>
  </si>
  <si>
    <t>Lewis County</t>
  </si>
  <si>
    <t>Lincoln County</t>
  </si>
  <si>
    <t>Logan County</t>
  </si>
  <si>
    <t>McDowell County</t>
  </si>
  <si>
    <t>Marion County</t>
  </si>
  <si>
    <t>Marshall County</t>
  </si>
  <si>
    <t>Mason County</t>
  </si>
  <si>
    <t>Mercer County</t>
  </si>
  <si>
    <t>Mineral County</t>
  </si>
  <si>
    <t>Mingo County</t>
  </si>
  <si>
    <t>Monongalia County</t>
  </si>
  <si>
    <t>Monroe County</t>
  </si>
  <si>
    <t>Morgan County</t>
  </si>
  <si>
    <t>Nicholas County</t>
  </si>
  <si>
    <t>Ohio County</t>
  </si>
  <si>
    <t>Pendleton County</t>
  </si>
  <si>
    <t>Pleasants County</t>
  </si>
  <si>
    <t>Pocahontas County</t>
  </si>
  <si>
    <t>Preston County</t>
  </si>
  <si>
    <t>Putnam County</t>
  </si>
  <si>
    <t>Raleigh County</t>
  </si>
  <si>
    <t>Randolph County</t>
  </si>
  <si>
    <t>Ritchie County</t>
  </si>
  <si>
    <t>Roane County</t>
  </si>
  <si>
    <t>Summers County</t>
  </si>
  <si>
    <t>Taylor County</t>
  </si>
  <si>
    <t>Tucker County</t>
  </si>
  <si>
    <t>Tyler County</t>
  </si>
  <si>
    <t>Upshur County</t>
  </si>
  <si>
    <t>Wayne County</t>
  </si>
  <si>
    <t>Webster County</t>
  </si>
  <si>
    <t>Wetzel County</t>
  </si>
  <si>
    <t>Wirt County</t>
  </si>
  <si>
    <t>Wood County</t>
  </si>
  <si>
    <t>Wyoming County</t>
  </si>
  <si>
    <r>
      <t xml:space="preserve">&lt;- </t>
    </r>
    <r>
      <rPr>
        <sz val="10"/>
        <rFont val="Arial"/>
        <family val="2"/>
      </rPr>
      <t>Σ</t>
    </r>
  </si>
  <si>
    <t>Rank</t>
  </si>
  <si>
    <t>COUNTY</t>
  </si>
  <si>
    <r>
      <t>Σ</t>
    </r>
    <r>
      <rPr>
        <sz val="10"/>
        <rFont val="Arial"/>
        <family val="0"/>
      </rPr>
      <t xml:space="preserve"> -&gt;</t>
    </r>
  </si>
  <si>
    <t xml:space="preserve">Totals: All Pop. &amp; Parcel Categories </t>
  </si>
  <si>
    <t>Parcels</t>
  </si>
  <si>
    <t>TAX MAPS</t>
  </si>
  <si>
    <t>GIS STATUS</t>
  </si>
  <si>
    <t>PRIMARY SOFTWARE</t>
  </si>
  <si>
    <t>SECONDARY SOFTWARE</t>
  </si>
  <si>
    <t>#</t>
  </si>
  <si>
    <t>MAUNAL</t>
  </si>
  <si>
    <t>DIGITAL</t>
  </si>
  <si>
    <t>IN PROGRESS</t>
  </si>
  <si>
    <t>COMPLETED</t>
  </si>
  <si>
    <t xml:space="preserve">  #</t>
  </si>
  <si>
    <t xml:space="preserve"> NAME</t>
  </si>
  <si>
    <t>01</t>
  </si>
  <si>
    <t>BARBOUR</t>
  </si>
  <si>
    <t>X</t>
  </si>
  <si>
    <t>02</t>
  </si>
  <si>
    <t>BERKELEY</t>
  </si>
  <si>
    <t>AUTOCAD</t>
  </si>
  <si>
    <t>ARCVIEW</t>
  </si>
  <si>
    <t>03</t>
  </si>
  <si>
    <t>BOONE</t>
  </si>
  <si>
    <t>MICROSTATION</t>
  </si>
  <si>
    <t>04</t>
  </si>
  <si>
    <t>BRAXTON</t>
  </si>
  <si>
    <t>05</t>
  </si>
  <si>
    <t>BROOKE</t>
  </si>
  <si>
    <t>06</t>
  </si>
  <si>
    <t>CABELL</t>
  </si>
  <si>
    <t>07</t>
  </si>
  <si>
    <t>CALHOUN</t>
  </si>
  <si>
    <t>08</t>
  </si>
  <si>
    <t>CLAY</t>
  </si>
  <si>
    <t>09</t>
  </si>
  <si>
    <t>DODDRIDGE</t>
  </si>
  <si>
    <t>10</t>
  </si>
  <si>
    <t>FAYETTE</t>
  </si>
  <si>
    <t>11</t>
  </si>
  <si>
    <t>GILMER</t>
  </si>
  <si>
    <t>12</t>
  </si>
  <si>
    <t>GRANT</t>
  </si>
  <si>
    <t>13</t>
  </si>
  <si>
    <t>GREENBRIER</t>
  </si>
  <si>
    <t>14</t>
  </si>
  <si>
    <t>HAMPSHIRE</t>
  </si>
  <si>
    <t>15</t>
  </si>
  <si>
    <t>HANCOCK</t>
  </si>
  <si>
    <t>16</t>
  </si>
  <si>
    <t>HARDY</t>
  </si>
  <si>
    <t>17</t>
  </si>
  <si>
    <t>HARRISON</t>
  </si>
  <si>
    <t>18</t>
  </si>
  <si>
    <t>JACKSON</t>
  </si>
  <si>
    <t>19</t>
  </si>
  <si>
    <t>JEFFERSON</t>
  </si>
  <si>
    <t>20</t>
  </si>
  <si>
    <t>KANAWHA</t>
  </si>
  <si>
    <t>21</t>
  </si>
  <si>
    <t>LEWIS</t>
  </si>
  <si>
    <t>22</t>
  </si>
  <si>
    <t>LINCOLN</t>
  </si>
  <si>
    <t>23</t>
  </si>
  <si>
    <t>LOGAN</t>
  </si>
  <si>
    <t>24</t>
  </si>
  <si>
    <t>MARION</t>
  </si>
  <si>
    <t>25</t>
  </si>
  <si>
    <t>MARSHALL</t>
  </si>
  <si>
    <t>26</t>
  </si>
  <si>
    <t>MASON</t>
  </si>
  <si>
    <t>27</t>
  </si>
  <si>
    <t>McDOWELL</t>
  </si>
  <si>
    <t>28</t>
  </si>
  <si>
    <t>MERCER</t>
  </si>
  <si>
    <t>29</t>
  </si>
  <si>
    <t>MINERAL</t>
  </si>
  <si>
    <t>30</t>
  </si>
  <si>
    <t>MINGO</t>
  </si>
  <si>
    <t>31*</t>
  </si>
  <si>
    <t>MONONGALIA</t>
  </si>
  <si>
    <t>MONROE</t>
  </si>
  <si>
    <t>33</t>
  </si>
  <si>
    <t>MORGAN</t>
  </si>
  <si>
    <t>34</t>
  </si>
  <si>
    <t>NICHOLAS</t>
  </si>
  <si>
    <t>35</t>
  </si>
  <si>
    <t>OHIO</t>
  </si>
  <si>
    <t>36</t>
  </si>
  <si>
    <t>PENDLETON</t>
  </si>
  <si>
    <t>37</t>
  </si>
  <si>
    <t>PLEASANT</t>
  </si>
  <si>
    <t>38</t>
  </si>
  <si>
    <t>POCAHONTAS</t>
  </si>
  <si>
    <t>39</t>
  </si>
  <si>
    <t>PRESTON</t>
  </si>
  <si>
    <t>40</t>
  </si>
  <si>
    <t>PUTNAM</t>
  </si>
  <si>
    <t>41</t>
  </si>
  <si>
    <t>RALEIGH</t>
  </si>
  <si>
    <t>42</t>
  </si>
  <si>
    <t>RANDOLPH</t>
  </si>
  <si>
    <t>43</t>
  </si>
  <si>
    <t>RITCHIE</t>
  </si>
  <si>
    <t>44</t>
  </si>
  <si>
    <t>ROANE</t>
  </si>
  <si>
    <t>45</t>
  </si>
  <si>
    <t>SUMMERS</t>
  </si>
  <si>
    <t>46</t>
  </si>
  <si>
    <t>TAYLOR</t>
  </si>
  <si>
    <t>47</t>
  </si>
  <si>
    <t>TUCKER</t>
  </si>
  <si>
    <t>48</t>
  </si>
  <si>
    <t>TYLER</t>
  </si>
  <si>
    <t>49</t>
  </si>
  <si>
    <t>UPSHUR</t>
  </si>
  <si>
    <t>50</t>
  </si>
  <si>
    <t>WAYNE</t>
  </si>
  <si>
    <t>51</t>
  </si>
  <si>
    <t>WEBSTER</t>
  </si>
  <si>
    <t>52</t>
  </si>
  <si>
    <t>WETZEL</t>
  </si>
  <si>
    <t>53</t>
  </si>
  <si>
    <t>WIRT</t>
  </si>
  <si>
    <t>54</t>
  </si>
  <si>
    <t>WOOD</t>
  </si>
  <si>
    <t>55</t>
  </si>
  <si>
    <t>WYOMING</t>
  </si>
  <si>
    <t>* RURAL DISTRICTS IN MANUAL &amp; PART OF CORPORATIONS SUBMITTED IN AS DIGITAL</t>
  </si>
  <si>
    <t>DEFINITIONS:</t>
  </si>
  <si>
    <t xml:space="preserve">  </t>
  </si>
  <si>
    <t>Σ -&gt;</t>
  </si>
  <si>
    <t>Road Miles</t>
  </si>
  <si>
    <t>Tax Parcels (IAS Jan 07)</t>
  </si>
  <si>
    <t>Addressable Structures</t>
  </si>
  <si>
    <t>WVDOT State Road Miles</t>
  </si>
  <si>
    <r>
      <t>Digital:</t>
    </r>
    <r>
      <rPr>
        <sz val="9"/>
        <rFont val="Arial"/>
        <family val="2"/>
      </rPr>
      <t xml:space="preserve">  Countywide maintenance and publication of "finished" tax maps.</t>
    </r>
  </si>
  <si>
    <r>
      <t>GIS:</t>
    </r>
    <r>
      <rPr>
        <sz val="9"/>
        <rFont val="Arial"/>
        <family val="2"/>
      </rPr>
      <t xml:space="preserve">  Parcel boundarie geo-referenced, edge-matched, topologically validated, and linkable to the IAS.</t>
    </r>
  </si>
  <si>
    <t xml:space="preserve">Addr. Structures </t>
  </si>
  <si>
    <t>NAME</t>
  </si>
  <si>
    <t>F2</t>
  </si>
  <si>
    <t>Num</t>
  </si>
  <si>
    <t>County</t>
  </si>
  <si>
    <t>MANuAL</t>
  </si>
  <si>
    <t>INPROGRESS</t>
  </si>
  <si>
    <t>Software1</t>
  </si>
  <si>
    <t>Software2</t>
  </si>
  <si>
    <t>Ohio</t>
  </si>
  <si>
    <t>Marshall</t>
  </si>
  <si>
    <t>Preston</t>
  </si>
  <si>
    <t>Morgan</t>
  </si>
  <si>
    <t>Monongalia</t>
  </si>
  <si>
    <t>31</t>
  </si>
  <si>
    <t>Wetzel</t>
  </si>
  <si>
    <t>Mineral</t>
  </si>
  <si>
    <t>Berkeley</t>
  </si>
  <si>
    <t>Marion</t>
  </si>
  <si>
    <t>Tyler</t>
  </si>
  <si>
    <t>Hampshire</t>
  </si>
  <si>
    <t>Jefferson</t>
  </si>
  <si>
    <t>Pleasants</t>
  </si>
  <si>
    <t>Harrison</t>
  </si>
  <si>
    <t>Taylor</t>
  </si>
  <si>
    <t>Doddridge</t>
  </si>
  <si>
    <t>Wood</t>
  </si>
  <si>
    <t>Ritchie</t>
  </si>
  <si>
    <t>Grant</t>
  </si>
  <si>
    <t>Barbour</t>
  </si>
  <si>
    <t>Tucker</t>
  </si>
  <si>
    <t>Hardy</t>
  </si>
  <si>
    <t>Wirt</t>
  </si>
  <si>
    <t>Lewis</t>
  </si>
  <si>
    <t>Randolph</t>
  </si>
  <si>
    <t>Upshur</t>
  </si>
  <si>
    <t>Gilmer</t>
  </si>
  <si>
    <t>Jackson</t>
  </si>
  <si>
    <t>Calhoun</t>
  </si>
  <si>
    <t>Mason</t>
  </si>
  <si>
    <t>Pendleton</t>
  </si>
  <si>
    <t>Roane</t>
  </si>
  <si>
    <t>Braxton</t>
  </si>
  <si>
    <t>Pocahontas</t>
  </si>
  <si>
    <t>Webster</t>
  </si>
  <si>
    <t>Putnam</t>
  </si>
  <si>
    <t>Clay</t>
  </si>
  <si>
    <t>Kanawha</t>
  </si>
  <si>
    <t>Cabell</t>
  </si>
  <si>
    <t>Nicholas</t>
  </si>
  <si>
    <t>Wayne</t>
  </si>
  <si>
    <t>Lincoln</t>
  </si>
  <si>
    <t>Greenbrier</t>
  </si>
  <si>
    <t>Fayette</t>
  </si>
  <si>
    <t>Boone</t>
  </si>
  <si>
    <t>Logan</t>
  </si>
  <si>
    <t>Raleigh</t>
  </si>
  <si>
    <t>Mingo</t>
  </si>
  <si>
    <t>Summers</t>
  </si>
  <si>
    <t>Wyoming</t>
  </si>
  <si>
    <t>Monroe</t>
  </si>
  <si>
    <t>32</t>
  </si>
  <si>
    <t>Mercer</t>
  </si>
  <si>
    <t>McDowell</t>
  </si>
  <si>
    <t>Hancock</t>
  </si>
  <si>
    <t>Brooke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</si>
</sst>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0.000%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00"/>
    <numFmt numFmtId="176" formatCode="0.0"/>
    <numFmt numFmtId="177" formatCode="0.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i/>
      <sz val="1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7"/>
      <name val="Arial"/>
      <family val="2"/>
    </font>
    <font>
      <sz val="12"/>
      <color indexed="57"/>
      <name val="Arial"/>
      <family val="2"/>
    </font>
    <font>
      <i/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6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gray125">
        <bgColor indexed="43"/>
      </patternFill>
    </fill>
    <fill>
      <patternFill patternType="gray0625">
        <bgColor indexed="9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tted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dotted">
        <color indexed="8"/>
      </right>
      <top style="thin"/>
      <bottom style="thin"/>
    </border>
    <border>
      <left style="dotted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dotted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9" fontId="0" fillId="33" borderId="10" xfId="0" applyNumberFormat="1" applyFont="1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10" fontId="0" fillId="0" borderId="12" xfId="0" applyNumberFormat="1" applyFont="1" applyFill="1" applyBorder="1" applyAlignment="1">
      <alignment horizontal="right"/>
    </xf>
    <xf numFmtId="10" fontId="4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65" fontId="1" fillId="34" borderId="13" xfId="57" applyNumberFormat="1" applyFont="1" applyFill="1" applyBorder="1" applyAlignment="1">
      <alignment horizontal="right"/>
    </xf>
    <xf numFmtId="0" fontId="1" fillId="35" borderId="14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4" fontId="0" fillId="36" borderId="0" xfId="0" applyNumberFormat="1" applyFill="1" applyAlignment="1">
      <alignment/>
    </xf>
    <xf numFmtId="0" fontId="0" fillId="0" borderId="0" xfId="0" applyFont="1" applyBorder="1" applyAlignment="1">
      <alignment/>
    </xf>
    <xf numFmtId="165" fontId="1" fillId="34" borderId="15" xfId="57" applyNumberFormat="1" applyFont="1" applyFill="1" applyBorder="1" applyAlignment="1">
      <alignment horizontal="right"/>
    </xf>
    <xf numFmtId="3" fontId="1" fillId="37" borderId="15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/>
    </xf>
    <xf numFmtId="164" fontId="0" fillId="33" borderId="17" xfId="0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/>
    </xf>
    <xf numFmtId="10" fontId="4" fillId="0" borderId="19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right"/>
    </xf>
    <xf numFmtId="0" fontId="1" fillId="35" borderId="21" xfId="0" applyNumberFormat="1" applyFont="1" applyFill="1" applyBorder="1" applyAlignment="1">
      <alignment horizontal="right"/>
    </xf>
    <xf numFmtId="165" fontId="1" fillId="34" borderId="22" xfId="57" applyNumberFormat="1" applyFont="1" applyFill="1" applyBorder="1" applyAlignment="1">
      <alignment horizontal="right"/>
    </xf>
    <xf numFmtId="0" fontId="1" fillId="35" borderId="23" xfId="0" applyNumberFormat="1" applyFont="1" applyFill="1" applyBorder="1" applyAlignment="1">
      <alignment horizontal="right"/>
    </xf>
    <xf numFmtId="3" fontId="1" fillId="33" borderId="24" xfId="0" applyNumberFormat="1" applyFont="1" applyFill="1" applyBorder="1" applyAlignment="1">
      <alignment horizontal="right"/>
    </xf>
    <xf numFmtId="3" fontId="0" fillId="35" borderId="0" xfId="0" applyNumberFormat="1" applyFill="1" applyBorder="1" applyAlignment="1">
      <alignment/>
    </xf>
    <xf numFmtId="3" fontId="1" fillId="37" borderId="25" xfId="0" applyNumberFormat="1" applyFont="1" applyFill="1" applyBorder="1" applyAlignment="1">
      <alignment horizontal="right"/>
    </xf>
    <xf numFmtId="3" fontId="1" fillId="37" borderId="26" xfId="0" applyNumberFormat="1" applyFont="1" applyFill="1" applyBorder="1" applyAlignment="1">
      <alignment horizontal="right"/>
    </xf>
    <xf numFmtId="165" fontId="1" fillId="34" borderId="10" xfId="57" applyNumberFormat="1" applyFont="1" applyFill="1" applyBorder="1" applyAlignment="1">
      <alignment horizontal="right"/>
    </xf>
    <xf numFmtId="0" fontId="1" fillId="35" borderId="27" xfId="0" applyNumberFormat="1" applyFont="1" applyFill="1" applyBorder="1" applyAlignment="1">
      <alignment horizontal="right"/>
    </xf>
    <xf numFmtId="0" fontId="1" fillId="35" borderId="28" xfId="0" applyNumberFormat="1" applyFont="1" applyFill="1" applyBorder="1" applyAlignment="1">
      <alignment horizontal="right"/>
    </xf>
    <xf numFmtId="3" fontId="1" fillId="37" borderId="29" xfId="0" applyNumberFormat="1" applyFont="1" applyFill="1" applyBorder="1" applyAlignment="1">
      <alignment horizontal="right"/>
    </xf>
    <xf numFmtId="165" fontId="1" fillId="34" borderId="30" xfId="57" applyNumberFormat="1" applyFont="1" applyFill="1" applyBorder="1" applyAlignment="1">
      <alignment horizontal="right"/>
    </xf>
    <xf numFmtId="0" fontId="1" fillId="35" borderId="31" xfId="0" applyNumberFormat="1" applyFont="1" applyFill="1" applyBorder="1" applyAlignment="1">
      <alignment horizontal="right"/>
    </xf>
    <xf numFmtId="165" fontId="1" fillId="34" borderId="24" xfId="57" applyNumberFormat="1" applyFont="1" applyFill="1" applyBorder="1" applyAlignment="1">
      <alignment horizontal="right"/>
    </xf>
    <xf numFmtId="165" fontId="1" fillId="34" borderId="32" xfId="57" applyNumberFormat="1" applyFont="1" applyFill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70" fontId="0" fillId="0" borderId="0" xfId="0" applyNumberFormat="1" applyFont="1" applyAlignment="1" applyProtection="1">
      <alignment/>
      <protection/>
    </xf>
    <xf numFmtId="0" fontId="13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3" fontId="1" fillId="33" borderId="26" xfId="0" applyNumberFormat="1" applyFont="1" applyFill="1" applyBorder="1" applyAlignment="1">
      <alignment horizontal="right"/>
    </xf>
    <xf numFmtId="164" fontId="0" fillId="33" borderId="43" xfId="0" applyNumberFormat="1" applyFill="1" applyBorder="1" applyAlignment="1">
      <alignment/>
    </xf>
    <xf numFmtId="3" fontId="1" fillId="0" borderId="18" xfId="0" applyNumberFormat="1" applyFont="1" applyFill="1" applyBorder="1" applyAlignment="1">
      <alignment horizontal="right"/>
    </xf>
    <xf numFmtId="3" fontId="1" fillId="37" borderId="44" xfId="0" applyNumberFormat="1" applyFont="1" applyFill="1" applyBorder="1" applyAlignment="1">
      <alignment horizontal="right"/>
    </xf>
    <xf numFmtId="164" fontId="0" fillId="33" borderId="14" xfId="0" applyNumberFormat="1" applyFill="1" applyBorder="1" applyAlignment="1">
      <alignment/>
    </xf>
    <xf numFmtId="0" fontId="1" fillId="35" borderId="45" xfId="0" applyNumberFormat="1" applyFont="1" applyFill="1" applyBorder="1" applyAlignment="1">
      <alignment horizontal="right"/>
    </xf>
    <xf numFmtId="0" fontId="1" fillId="0" borderId="46" xfId="0" applyFont="1" applyBorder="1" applyAlignment="1">
      <alignment horizontal="left" wrapText="1"/>
    </xf>
    <xf numFmtId="0" fontId="0" fillId="33" borderId="47" xfId="0" applyFont="1" applyFill="1" applyBorder="1" applyAlignment="1">
      <alignment horizontal="right"/>
    </xf>
    <xf numFmtId="164" fontId="0" fillId="33" borderId="48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1" fillId="38" borderId="4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38" borderId="35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right" vertical="center" wrapText="1"/>
    </xf>
    <xf numFmtId="164" fontId="0" fillId="33" borderId="0" xfId="0" applyNumberFormat="1" applyFont="1" applyFill="1" applyBorder="1" applyAlignment="1">
      <alignment horizontal="right"/>
    </xf>
    <xf numFmtId="0" fontId="1" fillId="35" borderId="55" xfId="0" applyNumberFormat="1" applyFont="1" applyFill="1" applyBorder="1" applyAlignment="1">
      <alignment horizontal="right"/>
    </xf>
    <xf numFmtId="3" fontId="1" fillId="33" borderId="49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56" xfId="0" applyFont="1" applyFill="1" applyBorder="1" applyAlignment="1">
      <alignment horizontal="right" vertical="center" wrapText="1"/>
    </xf>
    <xf numFmtId="0" fontId="1" fillId="0" borderId="57" xfId="0" applyFont="1" applyBorder="1" applyAlignment="1">
      <alignment horizontal="right" wrapText="1"/>
    </xf>
    <xf numFmtId="0" fontId="2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3" fontId="1" fillId="33" borderId="17" xfId="0" applyNumberFormat="1" applyFont="1" applyFill="1" applyBorder="1" applyAlignment="1">
      <alignment horizontal="right"/>
    </xf>
    <xf numFmtId="164" fontId="0" fillId="33" borderId="59" xfId="0" applyNumberFormat="1" applyFill="1" applyBorder="1" applyAlignment="1">
      <alignment/>
    </xf>
    <xf numFmtId="0" fontId="1" fillId="35" borderId="19" xfId="0" applyNumberFormat="1" applyFont="1" applyFill="1" applyBorder="1" applyAlignment="1">
      <alignment horizontal="right"/>
    </xf>
    <xf numFmtId="0" fontId="1" fillId="35" borderId="60" xfId="0" applyNumberFormat="1" applyFont="1" applyFill="1" applyBorder="1" applyAlignment="1">
      <alignment horizontal="right"/>
    </xf>
    <xf numFmtId="165" fontId="1" fillId="34" borderId="48" xfId="57" applyNumberFormat="1" applyFont="1" applyFill="1" applyBorder="1" applyAlignment="1">
      <alignment horizontal="right"/>
    </xf>
    <xf numFmtId="165" fontId="1" fillId="34" borderId="31" xfId="57" applyNumberFormat="1" applyFont="1" applyFill="1" applyBorder="1" applyAlignment="1">
      <alignment horizontal="right"/>
    </xf>
    <xf numFmtId="3" fontId="1" fillId="33" borderId="52" xfId="57" applyNumberFormat="1" applyFont="1" applyFill="1" applyBorder="1" applyAlignment="1">
      <alignment horizontal="center"/>
    </xf>
    <xf numFmtId="9" fontId="0" fillId="33" borderId="53" xfId="0" applyNumberFormat="1" applyFill="1" applyBorder="1" applyAlignment="1">
      <alignment/>
    </xf>
    <xf numFmtId="0" fontId="1" fillId="38" borderId="61" xfId="0" applyNumberFormat="1" applyFont="1" applyFill="1" applyBorder="1" applyAlignment="1">
      <alignment horizontal="center" vertical="center" wrapText="1"/>
    </xf>
    <xf numFmtId="0" fontId="1" fillId="0" borderId="62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24" xfId="0" applyFont="1" applyBorder="1" applyAlignment="1">
      <alignment/>
    </xf>
    <xf numFmtId="0" fontId="9" fillId="0" borderId="68" xfId="0" applyFont="1" applyBorder="1" applyAlignment="1">
      <alignment horizontal="center"/>
    </xf>
    <xf numFmtId="0" fontId="8" fillId="0" borderId="69" xfId="0" applyFont="1" applyBorder="1" applyAlignment="1">
      <alignment/>
    </xf>
    <xf numFmtId="0" fontId="9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8" fillId="0" borderId="73" xfId="0" applyFont="1" applyBorder="1" applyAlignment="1">
      <alignment/>
    </xf>
    <xf numFmtId="0" fontId="8" fillId="0" borderId="59" xfId="0" applyFont="1" applyBorder="1" applyAlignment="1">
      <alignment horizontal="center"/>
    </xf>
    <xf numFmtId="0" fontId="8" fillId="0" borderId="74" xfId="0" applyFont="1" applyBorder="1" applyAlignment="1">
      <alignment/>
    </xf>
    <xf numFmtId="0" fontId="8" fillId="0" borderId="74" xfId="0" applyFont="1" applyBorder="1" applyAlignment="1">
      <alignment horizontal="left"/>
    </xf>
    <xf numFmtId="0" fontId="8" fillId="0" borderId="7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/>
    </xf>
    <xf numFmtId="0" fontId="8" fillId="0" borderId="66" xfId="0" applyFont="1" applyBorder="1" applyAlignment="1">
      <alignment/>
    </xf>
    <xf numFmtId="0" fontId="9" fillId="0" borderId="65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" fillId="0" borderId="80" xfId="0" applyNumberFormat="1" applyFont="1" applyBorder="1" applyAlignment="1">
      <alignment/>
    </xf>
    <xf numFmtId="1" fontId="7" fillId="0" borderId="47" xfId="0" applyNumberFormat="1" applyFont="1" applyBorder="1" applyAlignment="1">
      <alignment wrapText="1"/>
    </xf>
    <xf numFmtId="3" fontId="1" fillId="35" borderId="48" xfId="0" applyNumberFormat="1" applyFont="1" applyFill="1" applyBorder="1" applyAlignment="1">
      <alignment/>
    </xf>
    <xf numFmtId="3" fontId="1" fillId="0" borderId="80" xfId="0" applyNumberFormat="1" applyFont="1" applyBorder="1" applyAlignment="1">
      <alignment wrapText="1"/>
    </xf>
    <xf numFmtId="3" fontId="1" fillId="0" borderId="81" xfId="0" applyNumberFormat="1" applyFont="1" applyBorder="1" applyAlignment="1">
      <alignment wrapText="1"/>
    </xf>
    <xf numFmtId="3" fontId="1" fillId="0" borderId="29" xfId="0" applyNumberFormat="1" applyFont="1" applyBorder="1" applyAlignment="1">
      <alignment wrapText="1"/>
    </xf>
    <xf numFmtId="1" fontId="7" fillId="0" borderId="29" xfId="0" applyNumberFormat="1" applyFont="1" applyBorder="1" applyAlignment="1">
      <alignment wrapText="1"/>
    </xf>
    <xf numFmtId="3" fontId="1" fillId="35" borderId="3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8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31">
      <selection activeCell="L51" sqref="L51"/>
    </sheetView>
  </sheetViews>
  <sheetFormatPr defaultColWidth="12.57421875" defaultRowHeight="12.75"/>
  <cols>
    <col min="1" max="1" width="4.8515625" style="0" customWidth="1"/>
    <col min="2" max="2" width="17.7109375" style="0" customWidth="1"/>
    <col min="3" max="3" width="8.7109375" style="0" bestFit="1" customWidth="1"/>
    <col min="4" max="4" width="7.8515625" style="0" bestFit="1" customWidth="1"/>
    <col min="5" max="5" width="13.7109375" style="0" customWidth="1"/>
    <col min="6" max="6" width="12.421875" style="0" bestFit="1" customWidth="1"/>
    <col min="7" max="7" width="20.8515625" style="0" bestFit="1" customWidth="1"/>
    <col min="8" max="8" width="16.00390625" style="0" customWidth="1"/>
  </cols>
  <sheetData>
    <row r="1" spans="1:8" ht="34.5" customHeight="1">
      <c r="A1" s="147" t="s">
        <v>68</v>
      </c>
      <c r="B1" s="148"/>
      <c r="C1" s="149" t="s">
        <v>72</v>
      </c>
      <c r="D1" s="150"/>
      <c r="E1" s="149" t="s">
        <v>73</v>
      </c>
      <c r="F1" s="151"/>
      <c r="G1" s="142" t="s">
        <v>74</v>
      </c>
      <c r="H1" s="144" t="s">
        <v>75</v>
      </c>
    </row>
    <row r="2" spans="1:10" ht="10.5" customHeight="1">
      <c r="A2" s="100" t="s">
        <v>76</v>
      </c>
      <c r="B2" s="36"/>
      <c r="C2" s="37" t="s">
        <v>77</v>
      </c>
      <c r="D2" s="38" t="s">
        <v>78</v>
      </c>
      <c r="E2" s="37" t="s">
        <v>79</v>
      </c>
      <c r="F2" s="38" t="s">
        <v>80</v>
      </c>
      <c r="G2" s="143"/>
      <c r="H2" s="145"/>
      <c r="I2" s="39"/>
      <c r="J2" s="39"/>
    </row>
    <row r="3" spans="1:10" ht="19.5" customHeight="1" thickBot="1">
      <c r="A3" s="101" t="s">
        <v>81</v>
      </c>
      <c r="B3" s="102" t="s">
        <v>82</v>
      </c>
      <c r="C3" s="103"/>
      <c r="D3" s="104"/>
      <c r="E3" s="103"/>
      <c r="F3" s="104"/>
      <c r="G3" s="105"/>
      <c r="H3" s="146"/>
      <c r="I3" s="39"/>
      <c r="J3" s="39"/>
    </row>
    <row r="4" spans="1:10" ht="12.75" customHeight="1">
      <c r="A4" s="115" t="s">
        <v>83</v>
      </c>
      <c r="B4" s="99" t="s">
        <v>84</v>
      </c>
      <c r="C4" s="41" t="s">
        <v>85</v>
      </c>
      <c r="D4" s="40"/>
      <c r="E4" s="41"/>
      <c r="F4" s="40"/>
      <c r="G4" s="42"/>
      <c r="H4" s="116"/>
      <c r="I4" s="39"/>
      <c r="J4" s="39"/>
    </row>
    <row r="5" spans="1:10" ht="12.75" customHeight="1">
      <c r="A5" s="117" t="s">
        <v>86</v>
      </c>
      <c r="B5" s="43" t="s">
        <v>87</v>
      </c>
      <c r="C5" s="41"/>
      <c r="D5" s="44" t="s">
        <v>85</v>
      </c>
      <c r="E5" s="45" t="s">
        <v>85</v>
      </c>
      <c r="F5" s="40"/>
      <c r="G5" s="42" t="s">
        <v>88</v>
      </c>
      <c r="H5" s="116" t="s">
        <v>89</v>
      </c>
      <c r="I5" s="39"/>
      <c r="J5" s="39"/>
    </row>
    <row r="6" spans="1:10" ht="12.75" customHeight="1">
      <c r="A6" s="117" t="s">
        <v>90</v>
      </c>
      <c r="B6" s="43" t="s">
        <v>91</v>
      </c>
      <c r="C6" s="41"/>
      <c r="D6" s="44" t="s">
        <v>85</v>
      </c>
      <c r="E6" s="45" t="s">
        <v>85</v>
      </c>
      <c r="F6" s="44"/>
      <c r="G6" s="42" t="s">
        <v>92</v>
      </c>
      <c r="H6" s="116" t="s">
        <v>89</v>
      </c>
      <c r="I6" s="39"/>
      <c r="J6" s="39"/>
    </row>
    <row r="7" spans="1:10" ht="12.75" customHeight="1">
      <c r="A7" s="117" t="s">
        <v>93</v>
      </c>
      <c r="B7" s="43" t="s">
        <v>94</v>
      </c>
      <c r="C7" s="41" t="s">
        <v>85</v>
      </c>
      <c r="D7" s="44"/>
      <c r="E7" s="45"/>
      <c r="F7" s="44"/>
      <c r="G7" s="42"/>
      <c r="H7" s="116"/>
      <c r="I7" s="39"/>
      <c r="J7" s="39"/>
    </row>
    <row r="8" spans="1:10" ht="12.75" customHeight="1">
      <c r="A8" s="117" t="s">
        <v>95</v>
      </c>
      <c r="B8" s="43" t="s">
        <v>96</v>
      </c>
      <c r="C8" s="46"/>
      <c r="D8" s="44" t="s">
        <v>85</v>
      </c>
      <c r="E8" s="45"/>
      <c r="F8" s="44" t="s">
        <v>85</v>
      </c>
      <c r="G8" s="42" t="s">
        <v>89</v>
      </c>
      <c r="H8" s="116"/>
      <c r="I8" s="39"/>
      <c r="J8" s="39"/>
    </row>
    <row r="9" spans="1:10" ht="12.75" customHeight="1">
      <c r="A9" s="117" t="s">
        <v>97</v>
      </c>
      <c r="B9" s="43" t="s">
        <v>98</v>
      </c>
      <c r="C9" s="46"/>
      <c r="D9" s="44" t="s">
        <v>85</v>
      </c>
      <c r="E9" s="45" t="s">
        <v>85</v>
      </c>
      <c r="F9" s="44"/>
      <c r="G9" s="42" t="s">
        <v>88</v>
      </c>
      <c r="H9" s="116" t="s">
        <v>89</v>
      </c>
      <c r="I9" s="39"/>
      <c r="J9" s="39"/>
    </row>
    <row r="10" spans="1:10" ht="12.75" customHeight="1">
      <c r="A10" s="117" t="s">
        <v>99</v>
      </c>
      <c r="B10" s="43" t="s">
        <v>100</v>
      </c>
      <c r="C10" s="41" t="s">
        <v>85</v>
      </c>
      <c r="D10" s="44"/>
      <c r="E10" s="41"/>
      <c r="F10" s="44"/>
      <c r="G10" s="42" t="s">
        <v>88</v>
      </c>
      <c r="H10" s="116"/>
      <c r="I10" s="39"/>
      <c r="J10" s="39"/>
    </row>
    <row r="11" spans="1:10" ht="12.75" customHeight="1">
      <c r="A11" s="117" t="s">
        <v>101</v>
      </c>
      <c r="B11" s="43" t="s">
        <v>102</v>
      </c>
      <c r="C11" s="41"/>
      <c r="D11" s="44" t="s">
        <v>85</v>
      </c>
      <c r="E11" s="45" t="s">
        <v>85</v>
      </c>
      <c r="F11" s="44"/>
      <c r="G11" s="42" t="s">
        <v>92</v>
      </c>
      <c r="H11" s="116"/>
      <c r="I11" s="39"/>
      <c r="J11" s="39"/>
    </row>
    <row r="12" spans="1:10" ht="12.75" customHeight="1">
      <c r="A12" s="117" t="s">
        <v>103</v>
      </c>
      <c r="B12" s="43" t="s">
        <v>104</v>
      </c>
      <c r="C12" s="41" t="s">
        <v>85</v>
      </c>
      <c r="D12" s="44"/>
      <c r="E12" s="41" t="s">
        <v>85</v>
      </c>
      <c r="F12" s="44"/>
      <c r="G12" s="42"/>
      <c r="H12" s="116" t="s">
        <v>89</v>
      </c>
      <c r="I12" s="39"/>
      <c r="J12" s="39"/>
    </row>
    <row r="13" spans="1:10" ht="12.75" customHeight="1">
      <c r="A13" s="117" t="s">
        <v>105</v>
      </c>
      <c r="B13" s="43" t="s">
        <v>106</v>
      </c>
      <c r="C13" s="41"/>
      <c r="D13" s="44" t="s">
        <v>85</v>
      </c>
      <c r="E13" s="45" t="s">
        <v>85</v>
      </c>
      <c r="F13" s="44"/>
      <c r="G13" s="42" t="s">
        <v>89</v>
      </c>
      <c r="H13" s="116" t="s">
        <v>88</v>
      </c>
      <c r="I13" s="39"/>
      <c r="J13" s="39"/>
    </row>
    <row r="14" spans="1:10" ht="12.75" customHeight="1">
      <c r="A14" s="117" t="s">
        <v>107</v>
      </c>
      <c r="B14" s="43" t="s">
        <v>108</v>
      </c>
      <c r="C14" s="41" t="s">
        <v>85</v>
      </c>
      <c r="D14" s="44"/>
      <c r="E14" s="41" t="s">
        <v>85</v>
      </c>
      <c r="F14" s="44"/>
      <c r="G14" s="42" t="s">
        <v>89</v>
      </c>
      <c r="H14" s="116"/>
      <c r="I14" s="39"/>
      <c r="J14" s="39"/>
    </row>
    <row r="15" spans="1:10" ht="12.75" customHeight="1">
      <c r="A15" s="117" t="s">
        <v>109</v>
      </c>
      <c r="B15" s="43" t="s">
        <v>110</v>
      </c>
      <c r="C15" s="41" t="s">
        <v>85</v>
      </c>
      <c r="D15" s="44"/>
      <c r="E15" s="45"/>
      <c r="F15" s="44"/>
      <c r="G15" s="42"/>
      <c r="H15" s="116"/>
      <c r="I15" s="39"/>
      <c r="J15" s="39"/>
    </row>
    <row r="16" spans="1:10" ht="12.75" customHeight="1">
      <c r="A16" s="117" t="s">
        <v>111</v>
      </c>
      <c r="B16" s="43" t="s">
        <v>112</v>
      </c>
      <c r="C16" s="41"/>
      <c r="D16" s="44" t="s">
        <v>85</v>
      </c>
      <c r="E16" s="45" t="s">
        <v>85</v>
      </c>
      <c r="F16" s="44"/>
      <c r="G16" s="42" t="s">
        <v>88</v>
      </c>
      <c r="H16" s="116" t="s">
        <v>89</v>
      </c>
      <c r="I16" s="39"/>
      <c r="J16" s="39"/>
    </row>
    <row r="17" spans="1:10" ht="12.75" customHeight="1">
      <c r="A17" s="117" t="s">
        <v>113</v>
      </c>
      <c r="B17" s="43" t="s">
        <v>114</v>
      </c>
      <c r="C17" s="46"/>
      <c r="D17" s="47" t="s">
        <v>85</v>
      </c>
      <c r="E17" s="45" t="s">
        <v>85</v>
      </c>
      <c r="F17" s="44"/>
      <c r="G17" s="42" t="s">
        <v>88</v>
      </c>
      <c r="H17" s="116" t="s">
        <v>89</v>
      </c>
      <c r="I17" s="39"/>
      <c r="J17" s="39"/>
    </row>
    <row r="18" spans="1:10" ht="12.75" customHeight="1">
      <c r="A18" s="117" t="s">
        <v>115</v>
      </c>
      <c r="B18" s="43" t="s">
        <v>116</v>
      </c>
      <c r="C18" s="46"/>
      <c r="D18" s="44" t="s">
        <v>85</v>
      </c>
      <c r="E18" s="45"/>
      <c r="F18" s="44" t="s">
        <v>85</v>
      </c>
      <c r="G18" s="42" t="s">
        <v>89</v>
      </c>
      <c r="H18" s="116"/>
      <c r="I18" s="39"/>
      <c r="J18" s="39"/>
    </row>
    <row r="19" spans="1:10" ht="12.75" customHeight="1">
      <c r="A19" s="117" t="s">
        <v>117</v>
      </c>
      <c r="B19" s="43" t="s">
        <v>118</v>
      </c>
      <c r="C19" s="41"/>
      <c r="D19" s="44" t="s">
        <v>85</v>
      </c>
      <c r="E19" s="45" t="s">
        <v>85</v>
      </c>
      <c r="F19" s="40"/>
      <c r="G19" s="42" t="s">
        <v>88</v>
      </c>
      <c r="H19" s="116"/>
      <c r="I19" s="39"/>
      <c r="J19" s="39"/>
    </row>
    <row r="20" spans="1:10" ht="12.75" customHeight="1">
      <c r="A20" s="117" t="s">
        <v>119</v>
      </c>
      <c r="B20" s="43" t="s">
        <v>120</v>
      </c>
      <c r="C20" s="45"/>
      <c r="D20" s="44" t="s">
        <v>85</v>
      </c>
      <c r="E20" s="45" t="s">
        <v>85</v>
      </c>
      <c r="F20" s="44"/>
      <c r="G20" s="42" t="s">
        <v>88</v>
      </c>
      <c r="H20" s="116" t="s">
        <v>89</v>
      </c>
      <c r="I20" s="39"/>
      <c r="J20" s="39"/>
    </row>
    <row r="21" spans="1:10" ht="12.75" customHeight="1">
      <c r="A21" s="117" t="s">
        <v>121</v>
      </c>
      <c r="B21" s="43" t="s">
        <v>122</v>
      </c>
      <c r="C21" s="41" t="s">
        <v>85</v>
      </c>
      <c r="D21" s="44"/>
      <c r="E21" s="45"/>
      <c r="F21" s="44"/>
      <c r="G21" s="42"/>
      <c r="H21" s="116"/>
      <c r="I21" s="39"/>
      <c r="J21" s="39"/>
    </row>
    <row r="22" spans="1:10" ht="12.75" customHeight="1">
      <c r="A22" s="117" t="s">
        <v>123</v>
      </c>
      <c r="B22" s="43" t="s">
        <v>124</v>
      </c>
      <c r="C22" s="41"/>
      <c r="D22" s="44" t="s">
        <v>85</v>
      </c>
      <c r="E22" s="41" t="s">
        <v>85</v>
      </c>
      <c r="F22" s="44"/>
      <c r="G22" s="42" t="s">
        <v>88</v>
      </c>
      <c r="H22" s="116"/>
      <c r="I22" s="39"/>
      <c r="J22" s="39"/>
    </row>
    <row r="23" spans="1:10" ht="12.75" customHeight="1">
      <c r="A23" s="117" t="s">
        <v>125</v>
      </c>
      <c r="B23" s="43" t="s">
        <v>126</v>
      </c>
      <c r="C23" s="45"/>
      <c r="D23" s="44" t="s">
        <v>85</v>
      </c>
      <c r="E23" s="45" t="s">
        <v>85</v>
      </c>
      <c r="F23" s="40"/>
      <c r="G23" s="42" t="s">
        <v>88</v>
      </c>
      <c r="H23" s="116"/>
      <c r="I23" s="39"/>
      <c r="J23" s="39"/>
    </row>
    <row r="24" spans="1:10" ht="12.75" customHeight="1">
      <c r="A24" s="117" t="s">
        <v>127</v>
      </c>
      <c r="B24" s="43" t="s">
        <v>128</v>
      </c>
      <c r="C24" s="41" t="s">
        <v>85</v>
      </c>
      <c r="D24" s="44"/>
      <c r="E24" s="41"/>
      <c r="F24" s="44"/>
      <c r="G24" s="42"/>
      <c r="H24" s="116"/>
      <c r="I24" s="39"/>
      <c r="J24" s="39"/>
    </row>
    <row r="25" spans="1:10" ht="12.75" customHeight="1">
      <c r="A25" s="117" t="s">
        <v>129</v>
      </c>
      <c r="B25" s="43" t="s">
        <v>130</v>
      </c>
      <c r="C25" s="41" t="s">
        <v>85</v>
      </c>
      <c r="D25" s="44"/>
      <c r="E25" s="45"/>
      <c r="F25" s="44"/>
      <c r="G25" s="42"/>
      <c r="H25" s="116"/>
      <c r="I25" s="39"/>
      <c r="J25" s="39"/>
    </row>
    <row r="26" spans="1:10" ht="12.75" customHeight="1">
      <c r="A26" s="117" t="s">
        <v>131</v>
      </c>
      <c r="B26" s="43" t="s">
        <v>132</v>
      </c>
      <c r="C26" s="41" t="s">
        <v>85</v>
      </c>
      <c r="D26" s="44"/>
      <c r="E26" s="45"/>
      <c r="F26" s="44"/>
      <c r="G26" s="42"/>
      <c r="H26" s="116"/>
      <c r="I26" s="39"/>
      <c r="J26" s="39"/>
    </row>
    <row r="27" spans="1:10" ht="12.75" customHeight="1">
      <c r="A27" s="117" t="s">
        <v>133</v>
      </c>
      <c r="B27" s="43" t="s">
        <v>134</v>
      </c>
      <c r="C27" s="41"/>
      <c r="D27" s="44" t="s">
        <v>85</v>
      </c>
      <c r="E27" s="45" t="s">
        <v>85</v>
      </c>
      <c r="F27" s="44"/>
      <c r="G27" s="42" t="s">
        <v>88</v>
      </c>
      <c r="H27" s="116" t="s">
        <v>89</v>
      </c>
      <c r="I27" s="39"/>
      <c r="J27" s="39"/>
    </row>
    <row r="28" spans="1:10" ht="12.75" customHeight="1">
      <c r="A28" s="117" t="s">
        <v>135</v>
      </c>
      <c r="B28" s="43" t="s">
        <v>136</v>
      </c>
      <c r="C28" s="45"/>
      <c r="D28" s="44" t="s">
        <v>85</v>
      </c>
      <c r="E28" s="45" t="s">
        <v>85</v>
      </c>
      <c r="F28" s="44"/>
      <c r="G28" s="42" t="s">
        <v>89</v>
      </c>
      <c r="H28" s="116"/>
      <c r="I28" s="39"/>
      <c r="J28" s="39"/>
    </row>
    <row r="29" spans="1:10" ht="12.75" customHeight="1">
      <c r="A29" s="117" t="s">
        <v>137</v>
      </c>
      <c r="B29" s="43" t="s">
        <v>138</v>
      </c>
      <c r="C29" s="41"/>
      <c r="D29" s="44" t="s">
        <v>85</v>
      </c>
      <c r="E29" s="45" t="s">
        <v>85</v>
      </c>
      <c r="F29" s="44"/>
      <c r="G29" s="42" t="s">
        <v>88</v>
      </c>
      <c r="H29" s="116"/>
      <c r="I29" s="39"/>
      <c r="J29" s="39"/>
    </row>
    <row r="30" spans="1:10" ht="12.75" customHeight="1">
      <c r="A30" s="117" t="s">
        <v>139</v>
      </c>
      <c r="B30" s="43" t="s">
        <v>140</v>
      </c>
      <c r="C30" s="41" t="s">
        <v>85</v>
      </c>
      <c r="D30" s="44"/>
      <c r="E30" s="45"/>
      <c r="F30" s="44"/>
      <c r="G30" s="42"/>
      <c r="H30" s="116"/>
      <c r="I30" s="39"/>
      <c r="J30" s="39"/>
    </row>
    <row r="31" spans="1:10" ht="12.75" customHeight="1">
      <c r="A31" s="117" t="s">
        <v>141</v>
      </c>
      <c r="B31" s="43" t="s">
        <v>142</v>
      </c>
      <c r="C31" s="41"/>
      <c r="D31" s="44" t="s">
        <v>85</v>
      </c>
      <c r="E31" s="45" t="s">
        <v>85</v>
      </c>
      <c r="F31" s="44"/>
      <c r="G31" s="42" t="s">
        <v>88</v>
      </c>
      <c r="H31" s="116"/>
      <c r="I31" s="39"/>
      <c r="J31" s="39"/>
    </row>
    <row r="32" spans="1:10" ht="12.75" customHeight="1">
      <c r="A32" s="117" t="s">
        <v>143</v>
      </c>
      <c r="B32" s="43" t="s">
        <v>144</v>
      </c>
      <c r="C32" s="41"/>
      <c r="D32" s="44" t="s">
        <v>85</v>
      </c>
      <c r="E32" s="45" t="s">
        <v>85</v>
      </c>
      <c r="F32" s="44"/>
      <c r="G32" s="42" t="s">
        <v>88</v>
      </c>
      <c r="H32" s="116" t="s">
        <v>89</v>
      </c>
      <c r="I32" s="39"/>
      <c r="J32" s="39"/>
    </row>
    <row r="33" spans="1:10" ht="12.75" customHeight="1">
      <c r="A33" s="117" t="s">
        <v>145</v>
      </c>
      <c r="B33" s="43" t="s">
        <v>146</v>
      </c>
      <c r="C33" s="41"/>
      <c r="D33" s="44" t="s">
        <v>85</v>
      </c>
      <c r="E33" s="45" t="s">
        <v>85</v>
      </c>
      <c r="F33" s="44"/>
      <c r="G33" s="42" t="s">
        <v>89</v>
      </c>
      <c r="H33" s="116"/>
      <c r="I33" s="39"/>
      <c r="J33" s="39"/>
    </row>
    <row r="34" spans="1:10" ht="12.75" customHeight="1">
      <c r="A34" s="117" t="s">
        <v>147</v>
      </c>
      <c r="B34" s="43" t="s">
        <v>148</v>
      </c>
      <c r="C34" s="41" t="s">
        <v>85</v>
      </c>
      <c r="D34" s="44"/>
      <c r="E34" s="41"/>
      <c r="F34" s="44"/>
      <c r="G34" s="42" t="s">
        <v>88</v>
      </c>
      <c r="H34" s="116"/>
      <c r="I34" s="39"/>
      <c r="J34" s="39"/>
    </row>
    <row r="35" spans="1:10" ht="12.75" customHeight="1">
      <c r="A35" s="118">
        <v>32</v>
      </c>
      <c r="B35" s="43" t="s">
        <v>149</v>
      </c>
      <c r="C35" s="41" t="s">
        <v>85</v>
      </c>
      <c r="D35" s="44"/>
      <c r="E35" s="56"/>
      <c r="F35" s="48"/>
      <c r="G35" s="42"/>
      <c r="H35" s="116"/>
      <c r="I35" s="39"/>
      <c r="J35" s="39"/>
    </row>
    <row r="36" spans="1:10" ht="12.75" customHeight="1">
      <c r="A36" s="117" t="s">
        <v>150</v>
      </c>
      <c r="B36" s="43" t="s">
        <v>151</v>
      </c>
      <c r="C36" s="41" t="s">
        <v>85</v>
      </c>
      <c r="D36" s="44"/>
      <c r="E36" s="49" t="s">
        <v>85</v>
      </c>
      <c r="F36" s="48"/>
      <c r="G36" s="42"/>
      <c r="H36" s="116"/>
      <c r="I36" s="39"/>
      <c r="J36" s="39"/>
    </row>
    <row r="37" spans="1:10" ht="12.75" customHeight="1">
      <c r="A37" s="117" t="s">
        <v>152</v>
      </c>
      <c r="B37" s="43" t="s">
        <v>153</v>
      </c>
      <c r="C37" s="41"/>
      <c r="D37" s="44" t="s">
        <v>85</v>
      </c>
      <c r="E37" s="45" t="s">
        <v>85</v>
      </c>
      <c r="F37" s="44"/>
      <c r="G37" s="42" t="s">
        <v>88</v>
      </c>
      <c r="H37" s="116"/>
      <c r="I37" s="39"/>
      <c r="J37" s="39"/>
    </row>
    <row r="38" spans="1:10" ht="12.75" customHeight="1">
      <c r="A38" s="117" t="s">
        <v>154</v>
      </c>
      <c r="B38" s="43" t="s">
        <v>155</v>
      </c>
      <c r="C38" s="46"/>
      <c r="D38" s="44" t="s">
        <v>85</v>
      </c>
      <c r="E38" s="45" t="s">
        <v>85</v>
      </c>
      <c r="F38" s="44"/>
      <c r="G38" s="42" t="s">
        <v>89</v>
      </c>
      <c r="H38" s="116"/>
      <c r="I38" s="39"/>
      <c r="J38" s="39"/>
    </row>
    <row r="39" spans="1:10" ht="12.75" customHeight="1">
      <c r="A39" s="117" t="s">
        <v>156</v>
      </c>
      <c r="B39" s="43" t="s">
        <v>157</v>
      </c>
      <c r="C39" s="41" t="s">
        <v>85</v>
      </c>
      <c r="D39" s="44"/>
      <c r="E39" s="45"/>
      <c r="F39" s="44"/>
      <c r="G39" s="42"/>
      <c r="H39" s="116"/>
      <c r="I39" s="39"/>
      <c r="J39" s="39"/>
    </row>
    <row r="40" spans="1:10" ht="12.75" customHeight="1">
      <c r="A40" s="117" t="s">
        <v>158</v>
      </c>
      <c r="B40" s="43" t="s">
        <v>159</v>
      </c>
      <c r="C40" s="41" t="s">
        <v>85</v>
      </c>
      <c r="D40" s="44"/>
      <c r="E40" s="45"/>
      <c r="F40" s="44"/>
      <c r="G40" s="42"/>
      <c r="H40" s="116"/>
      <c r="I40" s="39"/>
      <c r="J40" s="39"/>
    </row>
    <row r="41" spans="1:10" ht="12.75" customHeight="1">
      <c r="A41" s="117" t="s">
        <v>160</v>
      </c>
      <c r="B41" s="43" t="s">
        <v>161</v>
      </c>
      <c r="C41" s="45"/>
      <c r="D41" s="44" t="s">
        <v>85</v>
      </c>
      <c r="E41" s="45" t="s">
        <v>85</v>
      </c>
      <c r="F41" s="44"/>
      <c r="G41" s="42" t="s">
        <v>92</v>
      </c>
      <c r="H41" s="116" t="s">
        <v>89</v>
      </c>
      <c r="I41" s="39"/>
      <c r="J41" s="39"/>
    </row>
    <row r="42" spans="1:10" ht="12.75" customHeight="1">
      <c r="A42" s="117" t="s">
        <v>162</v>
      </c>
      <c r="B42" s="43" t="s">
        <v>163</v>
      </c>
      <c r="C42" s="41"/>
      <c r="D42" s="44" t="s">
        <v>85</v>
      </c>
      <c r="E42" s="45" t="s">
        <v>85</v>
      </c>
      <c r="F42" s="44"/>
      <c r="G42" s="42" t="s">
        <v>89</v>
      </c>
      <c r="H42" s="116"/>
      <c r="I42" s="39"/>
      <c r="J42" s="39"/>
    </row>
    <row r="43" spans="1:10" ht="12.75" customHeight="1">
      <c r="A43" s="117" t="s">
        <v>164</v>
      </c>
      <c r="B43" s="43" t="s">
        <v>165</v>
      </c>
      <c r="C43" s="41"/>
      <c r="D43" s="44" t="s">
        <v>85</v>
      </c>
      <c r="E43" s="45" t="s">
        <v>85</v>
      </c>
      <c r="F43" s="44"/>
      <c r="G43" s="42" t="s">
        <v>88</v>
      </c>
      <c r="H43" s="116" t="s">
        <v>89</v>
      </c>
      <c r="I43" s="39"/>
      <c r="J43" s="39"/>
    </row>
    <row r="44" spans="1:10" ht="12.75" customHeight="1">
      <c r="A44" s="117" t="s">
        <v>166</v>
      </c>
      <c r="B44" s="43" t="s">
        <v>167</v>
      </c>
      <c r="C44" s="41"/>
      <c r="D44" s="44" t="s">
        <v>85</v>
      </c>
      <c r="E44" s="45" t="s">
        <v>85</v>
      </c>
      <c r="F44" s="44"/>
      <c r="G44" s="42" t="s">
        <v>92</v>
      </c>
      <c r="H44" s="116" t="s">
        <v>89</v>
      </c>
      <c r="I44" s="39"/>
      <c r="J44" s="39"/>
    </row>
    <row r="45" spans="1:10" ht="12.75" customHeight="1">
      <c r="A45" s="117" t="s">
        <v>168</v>
      </c>
      <c r="B45" s="43" t="s">
        <v>169</v>
      </c>
      <c r="C45" s="41" t="s">
        <v>85</v>
      </c>
      <c r="D45" s="44"/>
      <c r="E45" s="45" t="s">
        <v>85</v>
      </c>
      <c r="F45" s="44"/>
      <c r="G45" s="42" t="s">
        <v>89</v>
      </c>
      <c r="H45" s="116"/>
      <c r="I45" s="39"/>
      <c r="J45" s="39"/>
    </row>
    <row r="46" spans="1:10" ht="12.75" customHeight="1">
      <c r="A46" s="117" t="s">
        <v>170</v>
      </c>
      <c r="B46" s="43" t="s">
        <v>171</v>
      </c>
      <c r="C46" s="41" t="s">
        <v>85</v>
      </c>
      <c r="D46" s="44"/>
      <c r="E46" s="56"/>
      <c r="F46" s="48"/>
      <c r="G46" s="42"/>
      <c r="H46" s="116"/>
      <c r="I46" s="39"/>
      <c r="J46" s="39"/>
    </row>
    <row r="47" spans="1:10" ht="12.75" customHeight="1">
      <c r="A47" s="117" t="s">
        <v>172</v>
      </c>
      <c r="B47" s="43" t="s">
        <v>173</v>
      </c>
      <c r="C47" s="41" t="s">
        <v>85</v>
      </c>
      <c r="D47" s="44"/>
      <c r="E47" s="41"/>
      <c r="F47" s="44"/>
      <c r="G47" s="42"/>
      <c r="H47" s="116"/>
      <c r="I47" s="39"/>
      <c r="J47" s="39"/>
    </row>
    <row r="48" spans="1:10" ht="12.75" customHeight="1">
      <c r="A48" s="117" t="s">
        <v>174</v>
      </c>
      <c r="B48" s="43" t="s">
        <v>175</v>
      </c>
      <c r="C48" s="41" t="s">
        <v>85</v>
      </c>
      <c r="D48" s="44"/>
      <c r="E48" s="45"/>
      <c r="F48" s="44"/>
      <c r="G48" s="42"/>
      <c r="H48" s="116"/>
      <c r="I48" s="39"/>
      <c r="J48" s="39"/>
    </row>
    <row r="49" spans="1:10" ht="12.75" customHeight="1">
      <c r="A49" s="117" t="s">
        <v>176</v>
      </c>
      <c r="B49" s="43" t="s">
        <v>177</v>
      </c>
      <c r="C49" s="41" t="s">
        <v>85</v>
      </c>
      <c r="D49" s="44"/>
      <c r="E49" s="45" t="s">
        <v>85</v>
      </c>
      <c r="F49" s="44"/>
      <c r="G49" s="42" t="s">
        <v>89</v>
      </c>
      <c r="H49" s="116"/>
      <c r="I49" s="39"/>
      <c r="J49" s="39"/>
    </row>
    <row r="50" spans="1:10" ht="12.75" customHeight="1">
      <c r="A50" s="117" t="s">
        <v>178</v>
      </c>
      <c r="B50" s="43" t="s">
        <v>179</v>
      </c>
      <c r="C50" s="41" t="s">
        <v>85</v>
      </c>
      <c r="D50" s="44"/>
      <c r="E50" s="45" t="s">
        <v>85</v>
      </c>
      <c r="F50" s="44"/>
      <c r="G50" s="42" t="s">
        <v>89</v>
      </c>
      <c r="H50" s="116"/>
      <c r="I50" s="39"/>
      <c r="J50" s="39"/>
    </row>
    <row r="51" spans="1:10" ht="12.75" customHeight="1">
      <c r="A51" s="117" t="s">
        <v>180</v>
      </c>
      <c r="B51" s="43" t="s">
        <v>181</v>
      </c>
      <c r="C51" s="41" t="s">
        <v>85</v>
      </c>
      <c r="D51" s="44"/>
      <c r="E51" s="45"/>
      <c r="F51" s="48"/>
      <c r="G51" s="42"/>
      <c r="H51" s="116"/>
      <c r="I51" s="39"/>
      <c r="J51" s="39"/>
    </row>
    <row r="52" spans="1:10" ht="12.75" customHeight="1">
      <c r="A52" s="117" t="s">
        <v>182</v>
      </c>
      <c r="B52" s="43" t="s">
        <v>183</v>
      </c>
      <c r="C52" s="45"/>
      <c r="D52" s="44" t="s">
        <v>85</v>
      </c>
      <c r="E52" s="45" t="s">
        <v>85</v>
      </c>
      <c r="F52" s="44"/>
      <c r="G52" s="42" t="s">
        <v>92</v>
      </c>
      <c r="H52" s="116" t="s">
        <v>89</v>
      </c>
      <c r="I52" s="39"/>
      <c r="J52" s="39"/>
    </row>
    <row r="53" spans="1:10" ht="12.75" customHeight="1">
      <c r="A53" s="117" t="s">
        <v>184</v>
      </c>
      <c r="B53" s="43" t="s">
        <v>185</v>
      </c>
      <c r="C53" s="41" t="s">
        <v>85</v>
      </c>
      <c r="D53" s="44"/>
      <c r="E53" s="45" t="s">
        <v>85</v>
      </c>
      <c r="F53" s="48"/>
      <c r="G53" s="42" t="s">
        <v>88</v>
      </c>
      <c r="H53" s="116" t="s">
        <v>89</v>
      </c>
      <c r="I53" s="39"/>
      <c r="J53" s="39"/>
    </row>
    <row r="54" spans="1:10" ht="12.75" customHeight="1">
      <c r="A54" s="117" t="s">
        <v>186</v>
      </c>
      <c r="B54" s="43" t="s">
        <v>187</v>
      </c>
      <c r="C54" s="41" t="s">
        <v>85</v>
      </c>
      <c r="D54" s="44"/>
      <c r="E54" s="45"/>
      <c r="F54" s="44"/>
      <c r="G54" s="42"/>
      <c r="H54" s="116"/>
      <c r="I54" s="39"/>
      <c r="J54" s="39"/>
    </row>
    <row r="55" spans="1:10" ht="12.75" customHeight="1">
      <c r="A55" s="117" t="s">
        <v>188</v>
      </c>
      <c r="B55" s="43" t="s">
        <v>189</v>
      </c>
      <c r="C55" s="41" t="s">
        <v>85</v>
      </c>
      <c r="D55" s="44"/>
      <c r="E55" s="45" t="s">
        <v>85</v>
      </c>
      <c r="F55" s="48"/>
      <c r="G55" s="42" t="s">
        <v>88</v>
      </c>
      <c r="H55" s="116" t="s">
        <v>89</v>
      </c>
      <c r="I55" s="39"/>
      <c r="J55" s="39"/>
    </row>
    <row r="56" spans="1:10" ht="12.75" customHeight="1">
      <c r="A56" s="119" t="s">
        <v>190</v>
      </c>
      <c r="B56" s="108" t="s">
        <v>191</v>
      </c>
      <c r="C56" s="49" t="s">
        <v>85</v>
      </c>
      <c r="D56" s="50"/>
      <c r="E56" s="109"/>
      <c r="F56" s="50"/>
      <c r="G56" s="51"/>
      <c r="H56" s="120"/>
      <c r="I56" s="39"/>
      <c r="J56" s="39"/>
    </row>
    <row r="57" spans="1:10" ht="12.75" customHeight="1">
      <c r="A57" s="121" t="s">
        <v>192</v>
      </c>
      <c r="B57" s="110" t="s">
        <v>193</v>
      </c>
      <c r="C57" s="111" t="s">
        <v>85</v>
      </c>
      <c r="D57" s="112"/>
      <c r="E57" s="111" t="s">
        <v>85</v>
      </c>
      <c r="F57" s="112"/>
      <c r="G57" s="113" t="s">
        <v>89</v>
      </c>
      <c r="H57" s="122"/>
      <c r="I57" s="39"/>
      <c r="J57" s="39"/>
    </row>
    <row r="58" spans="1:10" ht="12.75" customHeight="1" thickBot="1">
      <c r="A58" s="123" t="s">
        <v>194</v>
      </c>
      <c r="B58" s="124" t="s">
        <v>195</v>
      </c>
      <c r="C58" s="125"/>
      <c r="D58" s="126" t="s">
        <v>85</v>
      </c>
      <c r="E58" s="125" t="s">
        <v>85</v>
      </c>
      <c r="F58" s="126"/>
      <c r="G58" s="127" t="s">
        <v>89</v>
      </c>
      <c r="H58" s="128"/>
      <c r="I58" s="52">
        <v>1</v>
      </c>
      <c r="J58" s="39"/>
    </row>
    <row r="59" spans="1:8" ht="12.75">
      <c r="A59" s="39"/>
      <c r="B59" s="39"/>
      <c r="C59" s="129">
        <v>30</v>
      </c>
      <c r="D59" s="130">
        <v>25</v>
      </c>
      <c r="E59" s="131">
        <v>33</v>
      </c>
      <c r="F59" s="130">
        <v>2</v>
      </c>
      <c r="G59" s="57"/>
      <c r="H59" s="39"/>
    </row>
    <row r="60" spans="1:8" ht="12.75">
      <c r="A60" s="39"/>
      <c r="B60" s="39"/>
      <c r="C60" s="58"/>
      <c r="D60" s="57"/>
      <c r="E60" s="114"/>
      <c r="F60" s="57"/>
      <c r="G60" s="57"/>
      <c r="H60" s="39"/>
    </row>
    <row r="61" spans="1:8" ht="12.75">
      <c r="A61" s="54" t="s">
        <v>196</v>
      </c>
      <c r="B61" s="55"/>
      <c r="C61" s="39"/>
      <c r="D61" s="13"/>
      <c r="E61" s="39"/>
      <c r="F61" s="58"/>
      <c r="G61" s="58"/>
      <c r="H61" s="54"/>
    </row>
    <row r="62" spans="1:8" ht="15">
      <c r="A62" s="39"/>
      <c r="B62" s="39"/>
      <c r="C62" s="39"/>
      <c r="D62" s="39"/>
      <c r="E62" s="39"/>
      <c r="F62" s="53"/>
      <c r="G62" s="53"/>
      <c r="H62" s="54"/>
    </row>
    <row r="63" spans="1:8" ht="12.75">
      <c r="A63" s="39" t="s">
        <v>197</v>
      </c>
      <c r="B63" s="39"/>
      <c r="C63" s="39"/>
      <c r="D63" s="39"/>
      <c r="E63" s="39"/>
      <c r="H63" s="54"/>
    </row>
    <row r="64" spans="1:9" ht="12.75">
      <c r="A64" t="s">
        <v>198</v>
      </c>
      <c r="B64" s="106" t="s">
        <v>204</v>
      </c>
      <c r="C64" s="107"/>
      <c r="D64" s="107"/>
      <c r="E64" s="107"/>
      <c r="F64" s="107"/>
      <c r="G64" s="107"/>
      <c r="H64" s="107"/>
      <c r="I64" s="107"/>
    </row>
    <row r="65" spans="2:9" ht="12.75">
      <c r="B65" s="106" t="s">
        <v>205</v>
      </c>
      <c r="C65" s="107"/>
      <c r="D65" s="107"/>
      <c r="E65" s="107"/>
      <c r="F65" s="107"/>
      <c r="G65" s="107"/>
      <c r="H65" s="107"/>
      <c r="I65" s="107"/>
    </row>
  </sheetData>
  <sheetProtection/>
  <mergeCells count="5">
    <mergeCell ref="G1:G2"/>
    <mergeCell ref="H1:H3"/>
    <mergeCell ref="A1:B1"/>
    <mergeCell ref="C1:D1"/>
    <mergeCell ref="E1:F1"/>
  </mergeCells>
  <printOptions/>
  <pageMargins left="0.58" right="0.19" top="0.41" bottom="0.23" header="0.19" footer="0.17"/>
  <pageSetup horizontalDpi="300" verticalDpi="300" orientation="portrait" scale="90" r:id="rId1"/>
  <headerFooter alignWithMargins="0">
    <oddHeader>&amp;LJanuary 2007&amp;CDigital Mapping Survey&amp;RPage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H62" sqref="H62"/>
    </sheetView>
  </sheetViews>
  <sheetFormatPr defaultColWidth="9.140625" defaultRowHeight="12.75"/>
  <cols>
    <col min="1" max="1" width="18.57421875" style="0" customWidth="1"/>
    <col min="2" max="2" width="11.57421875" style="0" customWidth="1"/>
    <col min="3" max="3" width="6.00390625" style="0" bestFit="1" customWidth="1"/>
    <col min="4" max="4" width="7.00390625" style="0" bestFit="1" customWidth="1"/>
    <col min="5" max="5" width="6.57421875" style="0" bestFit="1" customWidth="1"/>
    <col min="6" max="6" width="5.7109375" style="0" bestFit="1" customWidth="1"/>
    <col min="7" max="7" width="7.00390625" style="0" bestFit="1" customWidth="1"/>
    <col min="8" max="8" width="7.57421875" style="0" bestFit="1" customWidth="1"/>
    <col min="10" max="10" width="5.8515625" style="0" customWidth="1"/>
    <col min="11" max="11" width="6.57421875" style="0" bestFit="1" customWidth="1"/>
    <col min="12" max="12" width="5.7109375" style="0" bestFit="1" customWidth="1"/>
    <col min="13" max="13" width="5.57421875" style="0" bestFit="1" customWidth="1"/>
    <col min="14" max="14" width="10.140625" style="0" customWidth="1"/>
    <col min="15" max="15" width="6.00390625" style="0" bestFit="1" customWidth="1"/>
    <col min="16" max="16" width="5.57421875" style="0" bestFit="1" customWidth="1"/>
    <col min="18" max="18" width="7.8515625" style="0" customWidth="1"/>
    <col min="19" max="19" width="5.57421875" style="0" bestFit="1" customWidth="1"/>
    <col min="20" max="20" width="4.421875" style="0" bestFit="1" customWidth="1"/>
    <col min="21" max="21" width="13.00390625" style="0" customWidth="1"/>
    <col min="22" max="22" width="31.00390625" style="0" customWidth="1"/>
  </cols>
  <sheetData>
    <row r="1" spans="1:21" ht="30" customHeight="1" thickBot="1">
      <c r="A1" s="79" t="s">
        <v>0</v>
      </c>
      <c r="B1" s="156" t="s">
        <v>1</v>
      </c>
      <c r="C1" s="157"/>
      <c r="D1" s="158"/>
      <c r="E1" s="156" t="s">
        <v>2</v>
      </c>
      <c r="F1" s="157"/>
      <c r="G1" s="158"/>
      <c r="H1" s="161" t="s">
        <v>3</v>
      </c>
      <c r="I1" s="157"/>
      <c r="J1" s="158"/>
      <c r="K1" s="161" t="s">
        <v>203</v>
      </c>
      <c r="L1" s="157"/>
      <c r="M1" s="162"/>
      <c r="N1" s="156" t="s">
        <v>202</v>
      </c>
      <c r="O1" s="157"/>
      <c r="P1" s="158"/>
      <c r="Q1" s="156" t="s">
        <v>201</v>
      </c>
      <c r="R1" s="157"/>
      <c r="S1" s="158"/>
      <c r="T1" s="159" t="s">
        <v>70</v>
      </c>
      <c r="U1" s="160"/>
    </row>
    <row r="2" spans="1:21" ht="25.5">
      <c r="A2" s="84" t="s">
        <v>4</v>
      </c>
      <c r="B2" s="72" t="s">
        <v>5</v>
      </c>
      <c r="C2" s="73" t="s">
        <v>6</v>
      </c>
      <c r="D2" s="74" t="s">
        <v>67</v>
      </c>
      <c r="E2" s="72" t="s">
        <v>7</v>
      </c>
      <c r="F2" s="73" t="s">
        <v>6</v>
      </c>
      <c r="G2" s="74" t="s">
        <v>67</v>
      </c>
      <c r="H2" s="75" t="s">
        <v>8</v>
      </c>
      <c r="I2" s="73" t="s">
        <v>6</v>
      </c>
      <c r="J2" s="74" t="s">
        <v>67</v>
      </c>
      <c r="K2" s="75" t="s">
        <v>200</v>
      </c>
      <c r="L2" s="73" t="s">
        <v>6</v>
      </c>
      <c r="M2" s="76" t="s">
        <v>67</v>
      </c>
      <c r="N2" s="72" t="s">
        <v>206</v>
      </c>
      <c r="O2" s="73" t="s">
        <v>6</v>
      </c>
      <c r="P2" s="74" t="s">
        <v>67</v>
      </c>
      <c r="Q2" s="97" t="s">
        <v>71</v>
      </c>
      <c r="R2" s="98" t="s">
        <v>6</v>
      </c>
      <c r="S2" s="74" t="s">
        <v>67</v>
      </c>
      <c r="T2" s="77"/>
      <c r="U2" s="78" t="s">
        <v>67</v>
      </c>
    </row>
    <row r="3" spans="1:21" ht="12.75">
      <c r="A3" s="85" t="s">
        <v>9</v>
      </c>
      <c r="B3" s="59">
        <f aca="true" t="shared" si="0" ref="B3:R3">SUM(B5:B59)</f>
        <v>1816856</v>
      </c>
      <c r="C3" s="1">
        <f t="shared" si="0"/>
        <v>1</v>
      </c>
      <c r="D3" s="60"/>
      <c r="E3" s="16">
        <f t="shared" si="0"/>
        <v>24231.429999999997</v>
      </c>
      <c r="F3" s="1">
        <f t="shared" si="0"/>
        <v>0.9999999999999999</v>
      </c>
      <c r="G3" s="17"/>
      <c r="H3" s="89">
        <f>SUM(H5:H59)</f>
        <v>5154.412301595767</v>
      </c>
      <c r="I3" s="1">
        <f>SUM(I5:I59)</f>
        <v>0.9999999999999998</v>
      </c>
      <c r="J3" s="17"/>
      <c r="K3" s="24">
        <f t="shared" si="0"/>
        <v>36240.890000000014</v>
      </c>
      <c r="L3" s="1">
        <f t="shared" si="0"/>
        <v>0.9999999999999997</v>
      </c>
      <c r="M3" s="80"/>
      <c r="N3" s="82">
        <f t="shared" si="0"/>
        <v>829946</v>
      </c>
      <c r="O3" s="2">
        <f t="shared" si="0"/>
        <v>1</v>
      </c>
      <c r="P3" s="63"/>
      <c r="Q3" s="95">
        <f>SUM(Q5:Q59)</f>
        <v>1377777</v>
      </c>
      <c r="R3" s="96">
        <f t="shared" si="0"/>
        <v>0.9999999999999999</v>
      </c>
      <c r="S3" s="90"/>
      <c r="T3" s="66" t="s">
        <v>69</v>
      </c>
      <c r="U3" s="67"/>
    </row>
    <row r="4" spans="1:21" ht="19.5">
      <c r="A4" s="86" t="s">
        <v>10</v>
      </c>
      <c r="B4" s="61"/>
      <c r="C4" s="3"/>
      <c r="D4" s="19"/>
      <c r="E4" s="18"/>
      <c r="F4" s="5"/>
      <c r="G4" s="19"/>
      <c r="H4" s="4"/>
      <c r="I4" s="5"/>
      <c r="J4" s="19"/>
      <c r="K4" s="154"/>
      <c r="L4" s="155"/>
      <c r="M4" s="4"/>
      <c r="N4" s="83"/>
      <c r="O4" s="6"/>
      <c r="P4" s="4"/>
      <c r="Q4" s="152"/>
      <c r="R4" s="153"/>
      <c r="S4" s="19"/>
      <c r="T4" s="68"/>
      <c r="U4" s="69"/>
    </row>
    <row r="5" spans="1:22" ht="12.75">
      <c r="A5" s="87" t="s">
        <v>11</v>
      </c>
      <c r="B5" s="20">
        <v>15689</v>
      </c>
      <c r="C5" s="7">
        <f>SUM(B5/B3)</f>
        <v>0.00863524682198259</v>
      </c>
      <c r="D5" s="21">
        <f>RANK(B5,B$5:B$59,0)</f>
        <v>37</v>
      </c>
      <c r="E5" s="20">
        <v>342.77</v>
      </c>
      <c r="F5" s="7">
        <f>SUM(E5/E3)</f>
        <v>0.014145677741676823</v>
      </c>
      <c r="G5" s="21">
        <f>RANK(E5,E$5:E$59,0)</f>
        <v>38</v>
      </c>
      <c r="H5" s="15">
        <f aca="true" t="shared" si="1" ref="H5:H36">B5/E5</f>
        <v>45.77121685094962</v>
      </c>
      <c r="I5" s="7">
        <f>H5/$H$60</f>
        <v>0.008880006909183264</v>
      </c>
      <c r="J5" s="21">
        <f>RANK(H5,H$5:H$59,0)</f>
        <v>32</v>
      </c>
      <c r="K5" s="132">
        <v>661.45</v>
      </c>
      <c r="L5" s="14">
        <f>K5/K3</f>
        <v>0.018251483338295495</v>
      </c>
      <c r="M5" s="8">
        <f aca="true" t="shared" si="2" ref="M5:M59">RANK(K5,K$5:K$59,0)</f>
        <v>27</v>
      </c>
      <c r="N5" s="20">
        <v>8505</v>
      </c>
      <c r="O5" s="7">
        <f>N5/N3</f>
        <v>0.010247654666689159</v>
      </c>
      <c r="P5" s="8">
        <f aca="true" t="shared" si="3" ref="P5:P59">RANK(N5,N$5:N$59,0)</f>
        <v>35</v>
      </c>
      <c r="Q5" s="133">
        <v>15027</v>
      </c>
      <c r="R5" s="93">
        <f>Q5/$Q$60</f>
        <v>0.010906699705394995</v>
      </c>
      <c r="S5" s="91">
        <f aca="true" t="shared" si="4" ref="S5:S59">RANK(Q5,Q$5:Q$59,0)</f>
        <v>38</v>
      </c>
      <c r="T5" s="70" t="s">
        <v>199</v>
      </c>
      <c r="U5" s="134">
        <f>D5+J5+P5+S5</f>
        <v>142</v>
      </c>
      <c r="V5" s="65" t="s">
        <v>11</v>
      </c>
    </row>
    <row r="6" spans="1:22" ht="12.75">
      <c r="A6" s="87" t="s">
        <v>12</v>
      </c>
      <c r="B6" s="20">
        <v>93394</v>
      </c>
      <c r="C6" s="7">
        <f>SUM(B6/B3)</f>
        <v>0.05140418393092243</v>
      </c>
      <c r="D6" s="21">
        <f aca="true" t="shared" si="5" ref="D6:D59">RANK(B6,B$5:B$59,0)</f>
        <v>3</v>
      </c>
      <c r="E6" s="20">
        <v>321.61</v>
      </c>
      <c r="F6" s="7">
        <f>SUM(E6/E3)</f>
        <v>0.013272431713687556</v>
      </c>
      <c r="G6" s="21">
        <f aca="true" t="shared" si="6" ref="G6:G59">RANK(E6,E$5:E$59,0)</f>
        <v>41</v>
      </c>
      <c r="H6" s="15">
        <f t="shared" si="1"/>
        <v>290.3951991542551</v>
      </c>
      <c r="I6" s="7">
        <f aca="true" t="shared" si="7" ref="I6:I59">H6/$H$60</f>
        <v>0.05633914831849035</v>
      </c>
      <c r="J6" s="21">
        <f aca="true" t="shared" si="8" ref="J6:J59">RANK(H6,H$5:H$59,0)</f>
        <v>4</v>
      </c>
      <c r="K6" s="132">
        <v>647.13</v>
      </c>
      <c r="L6" s="14">
        <f>SUM(K6/K3)</f>
        <v>0.01785634955432937</v>
      </c>
      <c r="M6" s="8">
        <f t="shared" si="2"/>
        <v>28</v>
      </c>
      <c r="N6" s="20">
        <v>27140</v>
      </c>
      <c r="O6" s="7">
        <f>SUM(N6/N3)</f>
        <v>0.032700922710634184</v>
      </c>
      <c r="P6" s="8">
        <f t="shared" si="3"/>
        <v>8</v>
      </c>
      <c r="Q6" s="133">
        <v>48682</v>
      </c>
      <c r="R6" s="93">
        <f aca="true" t="shared" si="9" ref="R6:R59">Q6/$Q$60</f>
        <v>0.03533372962387963</v>
      </c>
      <c r="S6" s="91">
        <f t="shared" si="4"/>
        <v>5</v>
      </c>
      <c r="T6" s="70" t="s">
        <v>199</v>
      </c>
      <c r="U6" s="134">
        <f aca="true" t="shared" si="10" ref="U6:U59">D6+J6+P6+S6</f>
        <v>20</v>
      </c>
      <c r="V6" s="65" t="s">
        <v>12</v>
      </c>
    </row>
    <row r="7" spans="1:22" ht="12.75">
      <c r="A7" s="87" t="s">
        <v>13</v>
      </c>
      <c r="B7" s="20">
        <v>25703</v>
      </c>
      <c r="C7" s="7">
        <f>SUM(B7/B3)</f>
        <v>0.014146965967583561</v>
      </c>
      <c r="D7" s="21">
        <f t="shared" si="5"/>
        <v>26</v>
      </c>
      <c r="E7" s="20">
        <v>503.22</v>
      </c>
      <c r="F7" s="7">
        <f>SUM(E7/E3)</f>
        <v>0.020767243204383733</v>
      </c>
      <c r="G7" s="21">
        <f t="shared" si="6"/>
        <v>16</v>
      </c>
      <c r="H7" s="15">
        <f t="shared" si="1"/>
        <v>51.07706370970947</v>
      </c>
      <c r="I7" s="7">
        <f t="shared" si="7"/>
        <v>0.009909386506371716</v>
      </c>
      <c r="J7" s="21">
        <f t="shared" si="8"/>
        <v>27</v>
      </c>
      <c r="K7" s="132">
        <v>416.39</v>
      </c>
      <c r="L7" s="14">
        <f>SUM(K7/K3)</f>
        <v>0.011489508121903183</v>
      </c>
      <c r="M7" s="8">
        <f t="shared" si="2"/>
        <v>47</v>
      </c>
      <c r="N7" s="20">
        <v>11908</v>
      </c>
      <c r="O7" s="7">
        <f>SUM(N7/N3)</f>
        <v>0.014347921431032862</v>
      </c>
      <c r="P7" s="8">
        <f t="shared" si="3"/>
        <v>28</v>
      </c>
      <c r="Q7" s="133">
        <v>19822</v>
      </c>
      <c r="R7" s="93">
        <f t="shared" si="9"/>
        <v>0.01438694360553268</v>
      </c>
      <c r="S7" s="91">
        <f t="shared" si="4"/>
        <v>27</v>
      </c>
      <c r="T7" s="70" t="s">
        <v>199</v>
      </c>
      <c r="U7" s="134">
        <f t="shared" si="10"/>
        <v>108</v>
      </c>
      <c r="V7" s="65" t="s">
        <v>13</v>
      </c>
    </row>
    <row r="8" spans="1:22" ht="12.75">
      <c r="A8" s="87" t="s">
        <v>14</v>
      </c>
      <c r="B8" s="20">
        <v>14851</v>
      </c>
      <c r="C8" s="7">
        <f>SUM(B8/B3)</f>
        <v>0.008174010488448177</v>
      </c>
      <c r="D8" s="21">
        <f t="shared" si="5"/>
        <v>39</v>
      </c>
      <c r="E8" s="20">
        <v>516.2</v>
      </c>
      <c r="F8" s="7">
        <f>SUM(E8/E3)</f>
        <v>0.02130291113648679</v>
      </c>
      <c r="G8" s="21">
        <f t="shared" si="6"/>
        <v>14</v>
      </c>
      <c r="H8" s="15">
        <f t="shared" si="1"/>
        <v>28.76985664471135</v>
      </c>
      <c r="I8" s="7">
        <f t="shared" si="7"/>
        <v>0.005581597854677714</v>
      </c>
      <c r="J8" s="21">
        <f t="shared" si="8"/>
        <v>42</v>
      </c>
      <c r="K8" s="132">
        <v>824.67</v>
      </c>
      <c r="L8" s="14">
        <f>SUM(K8/K3)</f>
        <v>0.022755235867551807</v>
      </c>
      <c r="M8" s="8">
        <f t="shared" si="2"/>
        <v>14</v>
      </c>
      <c r="N8" s="20">
        <v>6846</v>
      </c>
      <c r="O8" s="7">
        <f>SUM(N8/N3)</f>
        <v>0.00824872943540905</v>
      </c>
      <c r="P8" s="8">
        <f t="shared" si="3"/>
        <v>43</v>
      </c>
      <c r="Q8" s="133">
        <v>15054</v>
      </c>
      <c r="R8" s="93">
        <f t="shared" si="9"/>
        <v>0.010926296490651244</v>
      </c>
      <c r="S8" s="91">
        <f t="shared" si="4"/>
        <v>37</v>
      </c>
      <c r="T8" s="70" t="s">
        <v>199</v>
      </c>
      <c r="U8" s="134">
        <f t="shared" si="10"/>
        <v>161</v>
      </c>
      <c r="V8" s="65" t="s">
        <v>14</v>
      </c>
    </row>
    <row r="9" spans="1:22" ht="12.75">
      <c r="A9" s="87" t="s">
        <v>15</v>
      </c>
      <c r="B9" s="20">
        <v>24515</v>
      </c>
      <c r="C9" s="7">
        <f>SUM(B9/B3)</f>
        <v>0.013493089160615921</v>
      </c>
      <c r="D9" s="21">
        <f t="shared" si="5"/>
        <v>27</v>
      </c>
      <c r="E9" s="20">
        <v>92.26</v>
      </c>
      <c r="F9" s="7">
        <f>SUM(E9/E3)</f>
        <v>0.0038074517269513198</v>
      </c>
      <c r="G9" s="21">
        <f t="shared" si="6"/>
        <v>54</v>
      </c>
      <c r="H9" s="15">
        <f t="shared" si="1"/>
        <v>265.7164535009755</v>
      </c>
      <c r="I9" s="7">
        <f t="shared" si="7"/>
        <v>0.0515512609301184</v>
      </c>
      <c r="J9" s="21">
        <f t="shared" si="8"/>
        <v>5</v>
      </c>
      <c r="K9" s="132">
        <v>232.32</v>
      </c>
      <c r="L9" s="14">
        <f>SUM(K9/K3)</f>
        <v>0.0064104385957408855</v>
      </c>
      <c r="M9" s="8">
        <f t="shared" si="2"/>
        <v>54</v>
      </c>
      <c r="N9" s="20">
        <v>10532</v>
      </c>
      <c r="O9" s="7">
        <f>SUM(N9/N3)</f>
        <v>0.012689982239808374</v>
      </c>
      <c r="P9" s="8">
        <f t="shared" si="3"/>
        <v>31</v>
      </c>
      <c r="Q9" s="133">
        <v>14955</v>
      </c>
      <c r="R9" s="93">
        <f t="shared" si="9"/>
        <v>0.01085444161137833</v>
      </c>
      <c r="S9" s="91">
        <f t="shared" si="4"/>
        <v>39</v>
      </c>
      <c r="T9" s="70" t="s">
        <v>199</v>
      </c>
      <c r="U9" s="134">
        <f t="shared" si="10"/>
        <v>102</v>
      </c>
      <c r="V9" s="65" t="s">
        <v>15</v>
      </c>
    </row>
    <row r="10" spans="1:22" ht="12.75">
      <c r="A10" s="87" t="s">
        <v>16</v>
      </c>
      <c r="B10" s="20">
        <v>94031</v>
      </c>
      <c r="C10" s="7">
        <f>SUM(B10/B3)</f>
        <v>0.051754789592570904</v>
      </c>
      <c r="D10" s="21">
        <f t="shared" si="5"/>
        <v>2</v>
      </c>
      <c r="E10" s="20">
        <v>288.04</v>
      </c>
      <c r="F10" s="7">
        <f>SUM(E10/E3)</f>
        <v>0.01188704092164598</v>
      </c>
      <c r="G10" s="21">
        <f t="shared" si="6"/>
        <v>45</v>
      </c>
      <c r="H10" s="15">
        <f t="shared" si="1"/>
        <v>326.4511873350923</v>
      </c>
      <c r="I10" s="7">
        <f t="shared" si="7"/>
        <v>0.06333431790740246</v>
      </c>
      <c r="J10" s="21">
        <f t="shared" si="8"/>
        <v>3</v>
      </c>
      <c r="K10" s="132">
        <v>730.14</v>
      </c>
      <c r="L10" s="14">
        <f>SUM(K10/K3)</f>
        <v>0.02014685621683131</v>
      </c>
      <c r="M10" s="8">
        <f t="shared" si="2"/>
        <v>19</v>
      </c>
      <c r="N10" s="20">
        <v>39858</v>
      </c>
      <c r="O10" s="7">
        <f>SUM(N10/N3)</f>
        <v>0.048024811252780304</v>
      </c>
      <c r="P10" s="8">
        <f t="shared" si="3"/>
        <v>2</v>
      </c>
      <c r="Q10" s="133">
        <v>47404</v>
      </c>
      <c r="R10" s="93">
        <f t="shared" si="9"/>
        <v>0.03440614845508381</v>
      </c>
      <c r="S10" s="91">
        <f t="shared" si="4"/>
        <v>6</v>
      </c>
      <c r="T10" s="70" t="s">
        <v>199</v>
      </c>
      <c r="U10" s="134">
        <f t="shared" si="10"/>
        <v>13</v>
      </c>
      <c r="V10" s="65" t="s">
        <v>16</v>
      </c>
    </row>
    <row r="11" spans="1:22" ht="12.75">
      <c r="A11" s="87" t="s">
        <v>17</v>
      </c>
      <c r="B11" s="20">
        <v>7387</v>
      </c>
      <c r="C11" s="7">
        <f>SUM(B11/B3)</f>
        <v>0.004065814792146434</v>
      </c>
      <c r="D11" s="21">
        <f t="shared" si="5"/>
        <v>51</v>
      </c>
      <c r="E11" s="20">
        <v>280.65</v>
      </c>
      <c r="F11" s="7">
        <f>SUM(E11/E3)</f>
        <v>0.011582065111303792</v>
      </c>
      <c r="G11" s="21">
        <f t="shared" si="6"/>
        <v>46</v>
      </c>
      <c r="H11" s="15">
        <f t="shared" si="1"/>
        <v>26.321040441831464</v>
      </c>
      <c r="I11" s="7">
        <f t="shared" si="7"/>
        <v>0.0051065066008946685</v>
      </c>
      <c r="J11" s="21">
        <f t="shared" si="8"/>
        <v>45</v>
      </c>
      <c r="K11" s="132">
        <v>479.93</v>
      </c>
      <c r="L11" s="14">
        <f>SUM(K11/K3)</f>
        <v>0.013242776322546158</v>
      </c>
      <c r="M11" s="8">
        <f t="shared" si="2"/>
        <v>40</v>
      </c>
      <c r="N11" s="20">
        <v>4147</v>
      </c>
      <c r="O11" s="7">
        <f>SUM(N11/N3)</f>
        <v>0.004996710629366248</v>
      </c>
      <c r="P11" s="8">
        <f t="shared" si="3"/>
        <v>52</v>
      </c>
      <c r="Q11" s="133">
        <v>8780</v>
      </c>
      <c r="R11" s="93">
        <f t="shared" si="9"/>
        <v>0.006372584242587879</v>
      </c>
      <c r="S11" s="91">
        <f t="shared" si="4"/>
        <v>51</v>
      </c>
      <c r="T11" s="70" t="s">
        <v>199</v>
      </c>
      <c r="U11" s="134">
        <f t="shared" si="10"/>
        <v>199</v>
      </c>
      <c r="V11" s="65" t="s">
        <v>17</v>
      </c>
    </row>
    <row r="12" spans="1:22" ht="12.75">
      <c r="A12" s="87" t="s">
        <v>18</v>
      </c>
      <c r="B12" s="20">
        <v>10356</v>
      </c>
      <c r="C12" s="7">
        <f>SUM(B12/B3)</f>
        <v>0.005699956408212869</v>
      </c>
      <c r="D12" s="21">
        <f t="shared" si="5"/>
        <v>45</v>
      </c>
      <c r="E12" s="20">
        <v>343.85</v>
      </c>
      <c r="F12" s="7">
        <f>SUM(E12/E3)</f>
        <v>0.014190247954825616</v>
      </c>
      <c r="G12" s="21">
        <f t="shared" si="6"/>
        <v>37</v>
      </c>
      <c r="H12" s="15">
        <f t="shared" si="1"/>
        <v>30.117783917405845</v>
      </c>
      <c r="I12" s="7">
        <f t="shared" si="7"/>
        <v>0.005843107255521955</v>
      </c>
      <c r="J12" s="21">
        <f t="shared" si="8"/>
        <v>41</v>
      </c>
      <c r="K12" s="132">
        <v>479.93</v>
      </c>
      <c r="L12" s="14">
        <f>SUM(K12/K3)</f>
        <v>0.013242776322546158</v>
      </c>
      <c r="M12" s="8">
        <f t="shared" si="2"/>
        <v>40</v>
      </c>
      <c r="N12" s="20">
        <v>5346</v>
      </c>
      <c r="O12" s="7">
        <f>SUM(N12/N3)</f>
        <v>0.006441382933347471</v>
      </c>
      <c r="P12" s="8">
        <f t="shared" si="3"/>
        <v>48</v>
      </c>
      <c r="Q12" s="133">
        <v>9501</v>
      </c>
      <c r="R12" s="93">
        <f t="shared" si="9"/>
        <v>0.0068958909896158814</v>
      </c>
      <c r="S12" s="91">
        <f t="shared" si="4"/>
        <v>49</v>
      </c>
      <c r="T12" s="70" t="s">
        <v>199</v>
      </c>
      <c r="U12" s="134">
        <f t="shared" si="10"/>
        <v>183</v>
      </c>
      <c r="V12" s="65" t="s">
        <v>18</v>
      </c>
    </row>
    <row r="13" spans="1:22" ht="12.75">
      <c r="A13" s="87" t="s">
        <v>19</v>
      </c>
      <c r="B13" s="20">
        <v>7476</v>
      </c>
      <c r="C13" s="7">
        <f>SUM(B13/B3)</f>
        <v>0.0041148005125337395</v>
      </c>
      <c r="D13" s="21">
        <f t="shared" si="5"/>
        <v>50</v>
      </c>
      <c r="E13" s="20">
        <v>320.51</v>
      </c>
      <c r="F13" s="7">
        <f>SUM(E13/E3)</f>
        <v>0.013227036126221194</v>
      </c>
      <c r="G13" s="21">
        <f t="shared" si="6"/>
        <v>42</v>
      </c>
      <c r="H13" s="15">
        <f t="shared" si="1"/>
        <v>23.325325262862314</v>
      </c>
      <c r="I13" s="7">
        <f t="shared" si="7"/>
        <v>0.004525312275783793</v>
      </c>
      <c r="J13" s="21">
        <f t="shared" si="8"/>
        <v>48</v>
      </c>
      <c r="K13" s="132">
        <v>550.27</v>
      </c>
      <c r="L13" s="14">
        <f>SUM(K13/K3)</f>
        <v>0.015183677884290363</v>
      </c>
      <c r="M13" s="8">
        <f t="shared" si="2"/>
        <v>34</v>
      </c>
      <c r="N13" s="20">
        <v>4282</v>
      </c>
      <c r="O13" s="7">
        <f>SUM(N13/N3)</f>
        <v>0.00515937181455179</v>
      </c>
      <c r="P13" s="8">
        <f t="shared" si="3"/>
        <v>51</v>
      </c>
      <c r="Q13" s="133">
        <v>7813</v>
      </c>
      <c r="R13" s="93">
        <f t="shared" si="9"/>
        <v>0.005670729007669601</v>
      </c>
      <c r="S13" s="91">
        <f t="shared" si="4"/>
        <v>52</v>
      </c>
      <c r="T13" s="70" t="s">
        <v>199</v>
      </c>
      <c r="U13" s="134">
        <f t="shared" si="10"/>
        <v>201</v>
      </c>
      <c r="V13" s="65" t="s">
        <v>19</v>
      </c>
    </row>
    <row r="14" spans="1:22" ht="12.75">
      <c r="A14" s="87" t="s">
        <v>20</v>
      </c>
      <c r="B14" s="20">
        <v>46823</v>
      </c>
      <c r="C14" s="7">
        <f>SUM(B14/B3)</f>
        <v>0.025771442535897176</v>
      </c>
      <c r="D14" s="21">
        <f t="shared" si="5"/>
        <v>12</v>
      </c>
      <c r="E14" s="20">
        <v>668.4</v>
      </c>
      <c r="F14" s="7">
        <f>SUM(E14/E3)</f>
        <v>0.02758400969319599</v>
      </c>
      <c r="G14" s="21">
        <f t="shared" si="6"/>
        <v>6</v>
      </c>
      <c r="H14" s="15">
        <f t="shared" si="1"/>
        <v>70.05236385397966</v>
      </c>
      <c r="I14" s="7">
        <f t="shared" si="7"/>
        <v>0.013590756764314718</v>
      </c>
      <c r="J14" s="21">
        <f t="shared" si="8"/>
        <v>20</v>
      </c>
      <c r="K14" s="132">
        <v>959.24</v>
      </c>
      <c r="L14" s="14">
        <f>SUM(K14/K3)</f>
        <v>0.026468444897462497</v>
      </c>
      <c r="M14" s="8">
        <f t="shared" si="2"/>
        <v>6</v>
      </c>
      <c r="N14" s="20">
        <v>22116</v>
      </c>
      <c r="O14" s="7">
        <f>SUM(N14/N3)</f>
        <v>0.026647516826395934</v>
      </c>
      <c r="P14" s="8">
        <f t="shared" si="3"/>
        <v>10</v>
      </c>
      <c r="Q14" s="133">
        <v>37953</v>
      </c>
      <c r="R14" s="93">
        <f t="shared" si="9"/>
        <v>0.027546547808535052</v>
      </c>
      <c r="S14" s="91">
        <f t="shared" si="4"/>
        <v>10</v>
      </c>
      <c r="T14" s="70" t="s">
        <v>199</v>
      </c>
      <c r="U14" s="134">
        <f t="shared" si="10"/>
        <v>52</v>
      </c>
      <c r="V14" s="65" t="s">
        <v>20</v>
      </c>
    </row>
    <row r="15" spans="1:22" ht="12.75">
      <c r="A15" s="87" t="s">
        <v>21</v>
      </c>
      <c r="B15" s="20">
        <v>6950</v>
      </c>
      <c r="C15" s="7">
        <f>SUM(B15/B3)</f>
        <v>0.003825289401031232</v>
      </c>
      <c r="D15" s="21">
        <f t="shared" si="5"/>
        <v>53</v>
      </c>
      <c r="E15" s="20">
        <v>340.09</v>
      </c>
      <c r="F15" s="7">
        <f>SUM(E15/E3)</f>
        <v>0.014035077583122417</v>
      </c>
      <c r="G15" s="21">
        <f t="shared" si="6"/>
        <v>39</v>
      </c>
      <c r="H15" s="15">
        <f t="shared" si="1"/>
        <v>20.435767002852188</v>
      </c>
      <c r="I15" s="7">
        <f t="shared" si="7"/>
        <v>0.003964713299424152</v>
      </c>
      <c r="J15" s="21">
        <f t="shared" si="8"/>
        <v>51</v>
      </c>
      <c r="K15" s="132">
        <v>528.54</v>
      </c>
      <c r="L15" s="14">
        <f>SUM(K15/K3)</f>
        <v>0.014584078923006576</v>
      </c>
      <c r="M15" s="8">
        <f t="shared" si="2"/>
        <v>36</v>
      </c>
      <c r="N15" s="20">
        <v>3825</v>
      </c>
      <c r="O15" s="7">
        <f>SUM(N15/N3)</f>
        <v>0.0046087335802570285</v>
      </c>
      <c r="P15" s="8">
        <f t="shared" si="3"/>
        <v>54</v>
      </c>
      <c r="Q15" s="133">
        <v>7435</v>
      </c>
      <c r="R15" s="93">
        <f t="shared" si="9"/>
        <v>0.005396374014082105</v>
      </c>
      <c r="S15" s="91">
        <f t="shared" si="4"/>
        <v>53</v>
      </c>
      <c r="T15" s="70" t="s">
        <v>199</v>
      </c>
      <c r="U15" s="134">
        <f t="shared" si="10"/>
        <v>211</v>
      </c>
      <c r="V15" s="65" t="s">
        <v>21</v>
      </c>
    </row>
    <row r="16" spans="1:22" ht="12.75">
      <c r="A16" s="87" t="s">
        <v>22</v>
      </c>
      <c r="B16" s="20">
        <v>11673</v>
      </c>
      <c r="C16" s="7">
        <f>SUM(B16/B3)</f>
        <v>0.006424834989674471</v>
      </c>
      <c r="D16" s="21">
        <f t="shared" si="5"/>
        <v>43</v>
      </c>
      <c r="E16" s="20">
        <v>480.23</v>
      </c>
      <c r="F16" s="7">
        <f>SUM(E16/E3)</f>
        <v>0.01981847542633679</v>
      </c>
      <c r="G16" s="21">
        <f t="shared" si="6"/>
        <v>19</v>
      </c>
      <c r="H16" s="15">
        <f t="shared" si="1"/>
        <v>24.30710284655269</v>
      </c>
      <c r="I16" s="7">
        <f t="shared" si="7"/>
        <v>0.004715785510411613</v>
      </c>
      <c r="J16" s="21">
        <f t="shared" si="8"/>
        <v>47</v>
      </c>
      <c r="K16" s="132">
        <v>376.76</v>
      </c>
      <c r="L16" s="14">
        <f>SUM(K16/K3)</f>
        <v>0.010395991930661742</v>
      </c>
      <c r="M16" s="8">
        <f t="shared" si="2"/>
        <v>51</v>
      </c>
      <c r="N16" s="20">
        <v>5951</v>
      </c>
      <c r="O16" s="7">
        <f>SUM(N16/N3)</f>
        <v>0.007170346022512308</v>
      </c>
      <c r="P16" s="8">
        <f t="shared" si="3"/>
        <v>47</v>
      </c>
      <c r="Q16" s="133">
        <v>11611</v>
      </c>
      <c r="R16" s="93">
        <f t="shared" si="9"/>
        <v>0.008427343467048732</v>
      </c>
      <c r="S16" s="91">
        <f t="shared" si="4"/>
        <v>45</v>
      </c>
      <c r="T16" s="70" t="s">
        <v>199</v>
      </c>
      <c r="U16" s="134">
        <f t="shared" si="10"/>
        <v>182</v>
      </c>
      <c r="V16" s="65" t="s">
        <v>22</v>
      </c>
    </row>
    <row r="17" spans="1:22" ht="15" customHeight="1">
      <c r="A17" s="87" t="s">
        <v>23</v>
      </c>
      <c r="B17" s="20">
        <v>35027</v>
      </c>
      <c r="C17" s="7">
        <f>SUM(B17/B3)</f>
        <v>0.019278908179844744</v>
      </c>
      <c r="D17" s="21">
        <f t="shared" si="5"/>
        <v>16</v>
      </c>
      <c r="E17" s="20">
        <v>1024.49</v>
      </c>
      <c r="F17" s="7">
        <f>SUM(E17/E3)</f>
        <v>0.04227938673037457</v>
      </c>
      <c r="G17" s="21">
        <f t="shared" si="6"/>
        <v>2</v>
      </c>
      <c r="H17" s="15">
        <f t="shared" si="1"/>
        <v>34.18969438452303</v>
      </c>
      <c r="I17" s="7">
        <f t="shared" si="7"/>
        <v>0.006633092656157553</v>
      </c>
      <c r="J17" s="21">
        <f t="shared" si="8"/>
        <v>38</v>
      </c>
      <c r="K17" s="132">
        <v>1032.61</v>
      </c>
      <c r="L17" s="14">
        <f>SUM(K17/K3)</f>
        <v>0.0284929536774621</v>
      </c>
      <c r="M17" s="8">
        <f t="shared" si="2"/>
        <v>4</v>
      </c>
      <c r="N17" s="20">
        <v>20025</v>
      </c>
      <c r="O17" s="7">
        <f>SUM(N17/N3)</f>
        <v>0.024128075802522093</v>
      </c>
      <c r="P17" s="8">
        <f t="shared" si="3"/>
        <v>12</v>
      </c>
      <c r="Q17" s="133">
        <v>31152</v>
      </c>
      <c r="R17" s="93">
        <f t="shared" si="9"/>
        <v>0.022610335344544145</v>
      </c>
      <c r="S17" s="91">
        <f t="shared" si="4"/>
        <v>14</v>
      </c>
      <c r="T17" s="70" t="s">
        <v>199</v>
      </c>
      <c r="U17" s="134">
        <f t="shared" si="10"/>
        <v>80</v>
      </c>
      <c r="V17" s="65" t="s">
        <v>23</v>
      </c>
    </row>
    <row r="18" spans="1:22" ht="12.75">
      <c r="A18" s="87" t="s">
        <v>24</v>
      </c>
      <c r="B18" s="20">
        <v>22025</v>
      </c>
      <c r="C18" s="7">
        <f>SUM(B18/B3)</f>
        <v>0.012122589792476674</v>
      </c>
      <c r="D18" s="21">
        <f t="shared" si="5"/>
        <v>32</v>
      </c>
      <c r="E18" s="20">
        <v>644.67</v>
      </c>
      <c r="F18" s="7">
        <f>SUM(E18/E3)</f>
        <v>0.026604703065398947</v>
      </c>
      <c r="G18" s="21">
        <f t="shared" si="6"/>
        <v>9</v>
      </c>
      <c r="H18" s="15">
        <f t="shared" si="1"/>
        <v>34.16476646966665</v>
      </c>
      <c r="I18" s="7">
        <f t="shared" si="7"/>
        <v>0.006628256427816126</v>
      </c>
      <c r="J18" s="21">
        <f t="shared" si="8"/>
        <v>39</v>
      </c>
      <c r="K18" s="132">
        <v>695.43</v>
      </c>
      <c r="L18" s="14">
        <f>SUM(K18/K3)</f>
        <v>0.01918909828097488</v>
      </c>
      <c r="M18" s="8">
        <f t="shared" si="2"/>
        <v>21</v>
      </c>
      <c r="N18" s="20">
        <v>12110</v>
      </c>
      <c r="O18" s="7">
        <f>SUM(N18/N3)</f>
        <v>0.014591310759977156</v>
      </c>
      <c r="P18" s="8">
        <f t="shared" si="3"/>
        <v>26</v>
      </c>
      <c r="Q18" s="133">
        <v>22144</v>
      </c>
      <c r="R18" s="93">
        <f t="shared" si="9"/>
        <v>0.016072267137570158</v>
      </c>
      <c r="S18" s="91">
        <f t="shared" si="4"/>
        <v>23</v>
      </c>
      <c r="T18" s="70" t="s">
        <v>199</v>
      </c>
      <c r="U18" s="134">
        <f t="shared" si="10"/>
        <v>120</v>
      </c>
      <c r="V18" s="65" t="s">
        <v>24</v>
      </c>
    </row>
    <row r="19" spans="1:22" ht="12.75">
      <c r="A19" s="87" t="s">
        <v>25</v>
      </c>
      <c r="B19" s="20">
        <v>31350</v>
      </c>
      <c r="C19" s="7">
        <f>SUM(B19/B3)</f>
        <v>0.01725508240609052</v>
      </c>
      <c r="D19" s="21">
        <f t="shared" si="5"/>
        <v>18</v>
      </c>
      <c r="E19" s="20">
        <v>88.36</v>
      </c>
      <c r="F19" s="7">
        <f>SUM(E19/E3)</f>
        <v>0.003646503735025131</v>
      </c>
      <c r="G19" s="21">
        <f t="shared" si="6"/>
        <v>55</v>
      </c>
      <c r="H19" s="15">
        <f t="shared" si="1"/>
        <v>354.79855138071525</v>
      </c>
      <c r="I19" s="7">
        <f t="shared" si="7"/>
        <v>0.06883394859019569</v>
      </c>
      <c r="J19" s="21">
        <f t="shared" si="8"/>
        <v>2</v>
      </c>
      <c r="K19" s="132">
        <v>231.11</v>
      </c>
      <c r="L19" s="14">
        <f>SUM(K19/K3)</f>
        <v>0.006377050894721402</v>
      </c>
      <c r="M19" s="8">
        <f t="shared" si="2"/>
        <v>55</v>
      </c>
      <c r="N19" s="20">
        <v>14082</v>
      </c>
      <c r="O19" s="7">
        <f>SUM(N19/N3)</f>
        <v>0.01696736896135411</v>
      </c>
      <c r="P19" s="8">
        <f t="shared" si="3"/>
        <v>21</v>
      </c>
      <c r="Q19" s="133">
        <v>21483</v>
      </c>
      <c r="R19" s="93">
        <f t="shared" si="9"/>
        <v>0.015592508802222712</v>
      </c>
      <c r="S19" s="91">
        <f t="shared" si="4"/>
        <v>25</v>
      </c>
      <c r="T19" s="70" t="s">
        <v>199</v>
      </c>
      <c r="U19" s="134">
        <f t="shared" si="10"/>
        <v>66</v>
      </c>
      <c r="V19" s="65" t="s">
        <v>25</v>
      </c>
    </row>
    <row r="20" spans="1:22" ht="12.75">
      <c r="A20" s="87" t="s">
        <v>26</v>
      </c>
      <c r="B20" s="20">
        <v>13287</v>
      </c>
      <c r="C20" s="7">
        <f>SUM(B20/B3)</f>
        <v>0.007313182772877983</v>
      </c>
      <c r="D20" s="21">
        <f t="shared" si="5"/>
        <v>42</v>
      </c>
      <c r="E20" s="20">
        <v>584.52</v>
      </c>
      <c r="F20" s="7">
        <f>SUM(E20/E3)</f>
        <v>0.024122389805306583</v>
      </c>
      <c r="G20" s="21">
        <f t="shared" si="6"/>
        <v>11</v>
      </c>
      <c r="H20" s="15">
        <f t="shared" si="1"/>
        <v>22.731471977006777</v>
      </c>
      <c r="I20" s="7">
        <f t="shared" si="7"/>
        <v>0.004410099667418783</v>
      </c>
      <c r="J20" s="21">
        <f t="shared" si="8"/>
        <v>50</v>
      </c>
      <c r="K20" s="132">
        <v>482.99</v>
      </c>
      <c r="L20" s="14">
        <f>SUM(K20/K3)</f>
        <v>0.013327211335041712</v>
      </c>
      <c r="M20" s="8">
        <f t="shared" si="2"/>
        <v>39</v>
      </c>
      <c r="N20" s="20">
        <v>7451</v>
      </c>
      <c r="O20" s="7">
        <f>SUM(N20/N3)</f>
        <v>0.008977692524573888</v>
      </c>
      <c r="P20" s="8">
        <f t="shared" si="3"/>
        <v>41</v>
      </c>
      <c r="Q20" s="133">
        <v>13812</v>
      </c>
      <c r="R20" s="93">
        <f t="shared" si="9"/>
        <v>0.010024844368863757</v>
      </c>
      <c r="S20" s="91">
        <f t="shared" si="4"/>
        <v>42</v>
      </c>
      <c r="T20" s="70" t="s">
        <v>199</v>
      </c>
      <c r="U20" s="134">
        <f t="shared" si="10"/>
        <v>175</v>
      </c>
      <c r="V20" s="65" t="s">
        <v>26</v>
      </c>
    </row>
    <row r="21" spans="1:22" ht="12.75">
      <c r="A21" s="87" t="s">
        <v>27</v>
      </c>
      <c r="B21" s="20">
        <v>68369</v>
      </c>
      <c r="C21" s="7">
        <f>SUM(B21/B3)</f>
        <v>0.03763039008044666</v>
      </c>
      <c r="D21" s="21">
        <f t="shared" si="5"/>
        <v>7</v>
      </c>
      <c r="E21" s="20">
        <v>416.63</v>
      </c>
      <c r="F21" s="7">
        <f>SUM(E21/E3)</f>
        <v>0.017193785096463562</v>
      </c>
      <c r="G21" s="21">
        <f t="shared" si="6"/>
        <v>29</v>
      </c>
      <c r="H21" s="15">
        <f t="shared" si="1"/>
        <v>164.10004080359073</v>
      </c>
      <c r="I21" s="7">
        <f t="shared" si="7"/>
        <v>0.031836809164991826</v>
      </c>
      <c r="J21" s="21">
        <f t="shared" si="8"/>
        <v>11</v>
      </c>
      <c r="K21" s="132">
        <v>931.55</v>
      </c>
      <c r="L21" s="14">
        <f>SUM(K21/K3)</f>
        <v>0.025704390813801745</v>
      </c>
      <c r="M21" s="8">
        <f t="shared" si="2"/>
        <v>8</v>
      </c>
      <c r="N21" s="20">
        <v>31893</v>
      </c>
      <c r="O21" s="7">
        <f>SUM(N21/N3)</f>
        <v>0.038427801326833315</v>
      </c>
      <c r="P21" s="8">
        <f t="shared" si="3"/>
        <v>5</v>
      </c>
      <c r="Q21" s="133">
        <v>54669</v>
      </c>
      <c r="R21" s="93">
        <f t="shared" si="9"/>
        <v>0.03967913530273767</v>
      </c>
      <c r="S21" s="91">
        <f t="shared" si="4"/>
        <v>4</v>
      </c>
      <c r="T21" s="70" t="s">
        <v>199</v>
      </c>
      <c r="U21" s="134">
        <f t="shared" si="10"/>
        <v>27</v>
      </c>
      <c r="V21" s="65" t="s">
        <v>27</v>
      </c>
    </row>
    <row r="22" spans="1:22" ht="12.75">
      <c r="A22" s="87" t="s">
        <v>28</v>
      </c>
      <c r="B22" s="20">
        <v>28403</v>
      </c>
      <c r="C22" s="7">
        <f>SUM(B22/B3)</f>
        <v>0.015633049619782746</v>
      </c>
      <c r="D22" s="21">
        <f t="shared" si="5"/>
        <v>21</v>
      </c>
      <c r="E22" s="20">
        <v>471.62</v>
      </c>
      <c r="F22" s="7">
        <f>SUM(E22/E3)</f>
        <v>0.01946315178262282</v>
      </c>
      <c r="G22" s="21">
        <f t="shared" si="6"/>
        <v>21</v>
      </c>
      <c r="H22" s="15">
        <f t="shared" si="1"/>
        <v>60.22433314956957</v>
      </c>
      <c r="I22" s="7">
        <f t="shared" si="7"/>
        <v>0.01168403488617404</v>
      </c>
      <c r="J22" s="21">
        <f t="shared" si="8"/>
        <v>24</v>
      </c>
      <c r="K22" s="132">
        <v>933.59</v>
      </c>
      <c r="L22" s="14">
        <f>SUM(K22/K3)</f>
        <v>0.025760680822132117</v>
      </c>
      <c r="M22" s="8">
        <f t="shared" si="2"/>
        <v>7</v>
      </c>
      <c r="N22" s="20">
        <v>12025</v>
      </c>
      <c r="O22" s="7">
        <f>SUM(N22/N3)</f>
        <v>0.014488894458193666</v>
      </c>
      <c r="P22" s="8">
        <f t="shared" si="3"/>
        <v>27</v>
      </c>
      <c r="Q22" s="133">
        <v>19034</v>
      </c>
      <c r="R22" s="93">
        <f t="shared" si="9"/>
        <v>0.013815007798794725</v>
      </c>
      <c r="S22" s="91">
        <f t="shared" si="4"/>
        <v>30</v>
      </c>
      <c r="T22" s="70" t="s">
        <v>199</v>
      </c>
      <c r="U22" s="134">
        <f t="shared" si="10"/>
        <v>102</v>
      </c>
      <c r="V22" s="65" t="s">
        <v>28</v>
      </c>
    </row>
    <row r="23" spans="1:22" ht="12.75">
      <c r="A23" s="87" t="s">
        <v>29</v>
      </c>
      <c r="B23" s="20">
        <v>49206</v>
      </c>
      <c r="C23" s="7">
        <f>SUM(B23/B3)</f>
        <v>0.027083048959301123</v>
      </c>
      <c r="D23" s="21">
        <f t="shared" si="5"/>
        <v>11</v>
      </c>
      <c r="E23" s="20">
        <v>211.59</v>
      </c>
      <c r="F23" s="7">
        <f>SUM(E23/E3)</f>
        <v>0.008732047592733902</v>
      </c>
      <c r="G23" s="21">
        <f t="shared" si="6"/>
        <v>50</v>
      </c>
      <c r="H23" s="15">
        <f t="shared" si="1"/>
        <v>232.55352332340848</v>
      </c>
      <c r="I23" s="7">
        <f t="shared" si="7"/>
        <v>0.04511736929764266</v>
      </c>
      <c r="J23" s="21">
        <f t="shared" si="8"/>
        <v>6</v>
      </c>
      <c r="K23" s="132">
        <v>441.99</v>
      </c>
      <c r="L23" s="14">
        <f>SUM(K23/K3)</f>
        <v>0.012195892540166642</v>
      </c>
      <c r="M23" s="8">
        <f t="shared" si="2"/>
        <v>45</v>
      </c>
      <c r="N23" s="20">
        <v>15837</v>
      </c>
      <c r="O23" s="7">
        <f>SUM(N23/N3)</f>
        <v>0.01908196436876616</v>
      </c>
      <c r="P23" s="8">
        <f t="shared" si="3"/>
        <v>18</v>
      </c>
      <c r="Q23" s="133">
        <v>29414</v>
      </c>
      <c r="R23" s="93">
        <f t="shared" si="9"/>
        <v>0.021348883019530737</v>
      </c>
      <c r="S23" s="91">
        <f t="shared" si="4"/>
        <v>16</v>
      </c>
      <c r="T23" s="70" t="s">
        <v>199</v>
      </c>
      <c r="U23" s="134">
        <f t="shared" si="10"/>
        <v>51</v>
      </c>
      <c r="V23" s="65" t="s">
        <v>29</v>
      </c>
    </row>
    <row r="24" spans="1:22" ht="12.75">
      <c r="A24" s="87" t="s">
        <v>30</v>
      </c>
      <c r="B24" s="20">
        <v>193559</v>
      </c>
      <c r="C24" s="7">
        <f>SUM(B24/B3)</f>
        <v>0.10653513542074881</v>
      </c>
      <c r="D24" s="21">
        <f t="shared" si="5"/>
        <v>1</v>
      </c>
      <c r="E24" s="20">
        <v>911.07</v>
      </c>
      <c r="F24" s="7">
        <f>SUM(E24/E3)</f>
        <v>0.03759868897543398</v>
      </c>
      <c r="G24" s="21">
        <f t="shared" si="6"/>
        <v>4</v>
      </c>
      <c r="H24" s="15">
        <f t="shared" si="1"/>
        <v>212.45239114447847</v>
      </c>
      <c r="I24" s="7">
        <f t="shared" si="7"/>
        <v>0.04121757801150382</v>
      </c>
      <c r="J24" s="21">
        <f t="shared" si="8"/>
        <v>9</v>
      </c>
      <c r="K24" s="132">
        <v>1511.97</v>
      </c>
      <c r="L24" s="14">
        <f>SUM(K24/K3)</f>
        <v>0.041720001909445366</v>
      </c>
      <c r="M24" s="8">
        <f t="shared" si="2"/>
        <v>1</v>
      </c>
      <c r="N24" s="20">
        <v>86678</v>
      </c>
      <c r="O24" s="7">
        <f>SUM(N24/N3)</f>
        <v>0.10443812007046241</v>
      </c>
      <c r="P24" s="8">
        <f t="shared" si="3"/>
        <v>1</v>
      </c>
      <c r="Q24" s="133">
        <v>121656</v>
      </c>
      <c r="R24" s="93">
        <f t="shared" si="9"/>
        <v>0.08829875952349328</v>
      </c>
      <c r="S24" s="91">
        <f t="shared" si="4"/>
        <v>1</v>
      </c>
      <c r="T24" s="70" t="s">
        <v>199</v>
      </c>
      <c r="U24" s="134">
        <f t="shared" si="10"/>
        <v>12</v>
      </c>
      <c r="V24" s="65" t="s">
        <v>30</v>
      </c>
    </row>
    <row r="25" spans="1:22" ht="12.75">
      <c r="A25" s="87" t="s">
        <v>31</v>
      </c>
      <c r="B25" s="20">
        <v>17199</v>
      </c>
      <c r="C25" s="7">
        <f>SUM(B25/B3)</f>
        <v>0.0094663528645088</v>
      </c>
      <c r="D25" s="21">
        <f t="shared" si="5"/>
        <v>33</v>
      </c>
      <c r="E25" s="20">
        <v>389.79</v>
      </c>
      <c r="F25" s="7">
        <f>SUM(E25/E3)</f>
        <v>0.01608613276228436</v>
      </c>
      <c r="G25" s="21">
        <f t="shared" si="6"/>
        <v>30</v>
      </c>
      <c r="H25" s="15">
        <f t="shared" si="1"/>
        <v>44.123758947125374</v>
      </c>
      <c r="I25" s="7">
        <f t="shared" si="7"/>
        <v>0.008560386008209898</v>
      </c>
      <c r="J25" s="21">
        <f t="shared" si="8"/>
        <v>34</v>
      </c>
      <c r="K25" s="132">
        <v>666.62</v>
      </c>
      <c r="L25" s="14">
        <f>SUM(K25/K3)</f>
        <v>0.018394139879015104</v>
      </c>
      <c r="M25" s="8">
        <f t="shared" si="2"/>
        <v>26</v>
      </c>
      <c r="N25" s="20">
        <v>8234</v>
      </c>
      <c r="O25" s="7">
        <f>SUM(N25/N3)</f>
        <v>0.009921127398650033</v>
      </c>
      <c r="P25" s="8">
        <f t="shared" si="3"/>
        <v>36</v>
      </c>
      <c r="Q25" s="133">
        <v>16108</v>
      </c>
      <c r="R25" s="93">
        <f t="shared" si="9"/>
        <v>0.011691296922506327</v>
      </c>
      <c r="S25" s="91">
        <f t="shared" si="4"/>
        <v>32</v>
      </c>
      <c r="T25" s="70" t="s">
        <v>199</v>
      </c>
      <c r="U25" s="134">
        <f t="shared" si="10"/>
        <v>135</v>
      </c>
      <c r="V25" s="65" t="s">
        <v>31</v>
      </c>
    </row>
    <row r="26" spans="1:22" ht="12.75">
      <c r="A26" s="87" t="s">
        <v>32</v>
      </c>
      <c r="B26" s="20">
        <v>22374</v>
      </c>
      <c r="C26" s="7">
        <f>SUM(B26/B3)</f>
        <v>0.012314679864557235</v>
      </c>
      <c r="D26" s="21">
        <f t="shared" si="5"/>
        <v>31</v>
      </c>
      <c r="E26" s="20">
        <v>438.61</v>
      </c>
      <c r="F26" s="7">
        <f>SUM(E26/E3)</f>
        <v>0.01810087147147321</v>
      </c>
      <c r="G26" s="21">
        <f t="shared" si="6"/>
        <v>25</v>
      </c>
      <c r="H26" s="15">
        <f t="shared" si="1"/>
        <v>51.011148856615215</v>
      </c>
      <c r="I26" s="7">
        <f t="shared" si="7"/>
        <v>0.009896598462024963</v>
      </c>
      <c r="J26" s="21">
        <f t="shared" si="8"/>
        <v>28</v>
      </c>
      <c r="K26" s="132">
        <v>692.66</v>
      </c>
      <c r="L26" s="14">
        <f>SUM(K26/K3)</f>
        <v>0.019112665279467467</v>
      </c>
      <c r="M26" s="8">
        <f t="shared" si="2"/>
        <v>22</v>
      </c>
      <c r="N26" s="20">
        <v>9721</v>
      </c>
      <c r="O26" s="7">
        <f>SUM(N26/N3)</f>
        <v>0.011712810231027078</v>
      </c>
      <c r="P26" s="8">
        <f t="shared" si="3"/>
        <v>32</v>
      </c>
      <c r="Q26" s="133">
        <v>16696</v>
      </c>
      <c r="R26" s="93">
        <f t="shared" si="9"/>
        <v>0.012118071356975766</v>
      </c>
      <c r="S26" s="91">
        <f t="shared" si="4"/>
        <v>31</v>
      </c>
      <c r="T26" s="70" t="s">
        <v>199</v>
      </c>
      <c r="U26" s="134">
        <f t="shared" si="10"/>
        <v>122</v>
      </c>
      <c r="V26" s="65" t="s">
        <v>32</v>
      </c>
    </row>
    <row r="27" spans="1:22" ht="12.75">
      <c r="A27" s="87" t="s">
        <v>33</v>
      </c>
      <c r="B27" s="20">
        <v>36237</v>
      </c>
      <c r="C27" s="7">
        <f>SUM(B27/B3)</f>
        <v>0.019944893816571045</v>
      </c>
      <c r="D27" s="21">
        <f t="shared" si="5"/>
        <v>15</v>
      </c>
      <c r="E27" s="20">
        <v>455.63</v>
      </c>
      <c r="F27" s="7">
        <f>SUM(E27/E3)</f>
        <v>0.01880326501572545</v>
      </c>
      <c r="G27" s="21">
        <f t="shared" si="6"/>
        <v>22</v>
      </c>
      <c r="H27" s="15">
        <f t="shared" si="1"/>
        <v>79.53163751289424</v>
      </c>
      <c r="I27" s="7">
        <f t="shared" si="7"/>
        <v>0.015429816797595305</v>
      </c>
      <c r="J27" s="21">
        <f t="shared" si="8"/>
        <v>19</v>
      </c>
      <c r="K27" s="132">
        <v>518.2</v>
      </c>
      <c r="L27" s="14">
        <f>SUM(K27/K3)</f>
        <v>0.014298765841567352</v>
      </c>
      <c r="M27" s="8">
        <f t="shared" si="2"/>
        <v>37</v>
      </c>
      <c r="N27" s="20">
        <v>17136</v>
      </c>
      <c r="O27" s="7">
        <f>SUM(N27/N3)</f>
        <v>0.020647126439551487</v>
      </c>
      <c r="P27" s="8">
        <f t="shared" si="3"/>
        <v>15</v>
      </c>
      <c r="Q27" s="133">
        <v>28966</v>
      </c>
      <c r="R27" s="93">
        <f t="shared" si="9"/>
        <v>0.02102372154564926</v>
      </c>
      <c r="S27" s="91">
        <f t="shared" si="4"/>
        <v>17</v>
      </c>
      <c r="T27" s="70" t="s">
        <v>199</v>
      </c>
      <c r="U27" s="134">
        <f t="shared" si="10"/>
        <v>66</v>
      </c>
      <c r="V27" s="65" t="s">
        <v>33</v>
      </c>
    </row>
    <row r="28" spans="1:22" ht="12.75">
      <c r="A28" s="87" t="s">
        <v>34</v>
      </c>
      <c r="B28" s="20">
        <v>24273</v>
      </c>
      <c r="C28" s="7">
        <f>SUM(B28/B3)</f>
        <v>0.01335989203327066</v>
      </c>
      <c r="D28" s="21">
        <f t="shared" si="5"/>
        <v>29</v>
      </c>
      <c r="E28" s="20">
        <v>534.94</v>
      </c>
      <c r="F28" s="7">
        <f>SUM(E28/E3)</f>
        <v>0.022076286872050065</v>
      </c>
      <c r="G28" s="21">
        <f t="shared" si="6"/>
        <v>13</v>
      </c>
      <c r="H28" s="15">
        <f t="shared" si="1"/>
        <v>45.375182263431405</v>
      </c>
      <c r="I28" s="7">
        <f t="shared" si="7"/>
        <v>0.008803172817468171</v>
      </c>
      <c r="J28" s="21">
        <f t="shared" si="8"/>
        <v>33</v>
      </c>
      <c r="K28" s="132">
        <v>672.14</v>
      </c>
      <c r="L28" s="14">
        <f>SUM(K28/K3)</f>
        <v>0.018546454019203164</v>
      </c>
      <c r="M28" s="8">
        <f t="shared" si="2"/>
        <v>24</v>
      </c>
      <c r="N28" s="20">
        <v>25970</v>
      </c>
      <c r="O28" s="7">
        <f>SUM(N28/N3)</f>
        <v>0.03129119243902615</v>
      </c>
      <c r="P28" s="8">
        <f t="shared" si="3"/>
        <v>9</v>
      </c>
      <c r="Q28" s="133">
        <v>41141</v>
      </c>
      <c r="R28" s="93">
        <f t="shared" si="9"/>
        <v>0.029860420082495207</v>
      </c>
      <c r="S28" s="91">
        <f t="shared" si="4"/>
        <v>9</v>
      </c>
      <c r="T28" s="70" t="s">
        <v>199</v>
      </c>
      <c r="U28" s="134">
        <f t="shared" si="10"/>
        <v>80</v>
      </c>
      <c r="V28" s="65" t="s">
        <v>34</v>
      </c>
    </row>
    <row r="29" spans="1:22" ht="12.75">
      <c r="A29" s="87" t="s">
        <v>35</v>
      </c>
      <c r="B29" s="20">
        <v>56509</v>
      </c>
      <c r="C29" s="7">
        <f>SUM(B29/B3)</f>
        <v>0.03110263003782358</v>
      </c>
      <c r="D29" s="21">
        <f t="shared" si="5"/>
        <v>9</v>
      </c>
      <c r="E29" s="20">
        <v>311.51</v>
      </c>
      <c r="F29" s="7">
        <f>SUM(E29/E3)</f>
        <v>0.012855617683314606</v>
      </c>
      <c r="G29" s="21">
        <f t="shared" si="6"/>
        <v>44</v>
      </c>
      <c r="H29" s="15">
        <f t="shared" si="1"/>
        <v>181.40348624442234</v>
      </c>
      <c r="I29" s="7">
        <f t="shared" si="7"/>
        <v>0.03519382533451218</v>
      </c>
      <c r="J29" s="21">
        <f t="shared" si="8"/>
        <v>10</v>
      </c>
      <c r="K29" s="132">
        <v>792.18</v>
      </c>
      <c r="L29" s="14">
        <f>SUM(K29/K3)</f>
        <v>0.021858734705466662</v>
      </c>
      <c r="M29" s="8">
        <f t="shared" si="2"/>
        <v>17</v>
      </c>
      <c r="N29" s="20">
        <v>16174</v>
      </c>
      <c r="O29" s="7">
        <f>SUM(N29/N3)</f>
        <v>0.019488014882895997</v>
      </c>
      <c r="P29" s="8">
        <f t="shared" si="3"/>
        <v>17</v>
      </c>
      <c r="Q29" s="133">
        <v>23815</v>
      </c>
      <c r="R29" s="93">
        <f t="shared" si="9"/>
        <v>0.017285090402873616</v>
      </c>
      <c r="S29" s="91">
        <f t="shared" si="4"/>
        <v>21</v>
      </c>
      <c r="T29" s="70" t="s">
        <v>199</v>
      </c>
      <c r="U29" s="134">
        <f t="shared" si="10"/>
        <v>57</v>
      </c>
      <c r="V29" s="65" t="s">
        <v>35</v>
      </c>
    </row>
    <row r="30" spans="1:22" ht="12.75">
      <c r="A30" s="87" t="s">
        <v>36</v>
      </c>
      <c r="B30" s="20">
        <v>34337</v>
      </c>
      <c r="C30" s="7">
        <f>SUM(B30/B3)</f>
        <v>0.01889913124650495</v>
      </c>
      <c r="D30" s="21">
        <f t="shared" si="5"/>
        <v>17</v>
      </c>
      <c r="E30" s="20">
        <v>312.2</v>
      </c>
      <c r="F30" s="7">
        <f>SUM(E30/E3)</f>
        <v>0.012884093097270777</v>
      </c>
      <c r="G30" s="21">
        <f t="shared" si="6"/>
        <v>43</v>
      </c>
      <c r="H30" s="15">
        <f t="shared" si="1"/>
        <v>109.98398462524024</v>
      </c>
      <c r="I30" s="7">
        <f t="shared" si="7"/>
        <v>0.021337832169768423</v>
      </c>
      <c r="J30" s="21">
        <f t="shared" si="8"/>
        <v>15</v>
      </c>
      <c r="K30" s="132">
        <v>583.8</v>
      </c>
      <c r="L30" s="14">
        <f>SUM(K30/K3)</f>
        <v>0.016108875913367463</v>
      </c>
      <c r="M30" s="8">
        <f t="shared" si="2"/>
        <v>32</v>
      </c>
      <c r="N30" s="20">
        <v>12853</v>
      </c>
      <c r="O30" s="7">
        <f>SUM(N30/N3)</f>
        <v>0.015486549727331657</v>
      </c>
      <c r="P30" s="8">
        <f t="shared" si="3"/>
        <v>24</v>
      </c>
      <c r="Q30" s="133">
        <v>20462</v>
      </c>
      <c r="R30" s="93">
        <f t="shared" si="9"/>
        <v>0.014851459996791933</v>
      </c>
      <c r="S30" s="91">
        <f t="shared" si="4"/>
        <v>26</v>
      </c>
      <c r="T30" s="70" t="s">
        <v>199</v>
      </c>
      <c r="U30" s="134">
        <f t="shared" si="10"/>
        <v>82</v>
      </c>
      <c r="V30" s="65" t="s">
        <v>36</v>
      </c>
    </row>
    <row r="31" spans="1:22" ht="12.75">
      <c r="A31" s="87" t="s">
        <v>37</v>
      </c>
      <c r="B31" s="20">
        <v>25761</v>
      </c>
      <c r="C31" s="7">
        <f>SUM(B31/B3)</f>
        <v>0.01417888924603821</v>
      </c>
      <c r="D31" s="21">
        <f t="shared" si="5"/>
        <v>25</v>
      </c>
      <c r="E31" s="20">
        <v>444.84</v>
      </c>
      <c r="F31" s="7">
        <f>SUM(E31/E3)</f>
        <v>0.018357975571396325</v>
      </c>
      <c r="G31" s="21">
        <f t="shared" si="6"/>
        <v>24</v>
      </c>
      <c r="H31" s="15">
        <f t="shared" si="1"/>
        <v>57.910709468572975</v>
      </c>
      <c r="I31" s="7">
        <f t="shared" si="7"/>
        <v>0.011235172136044348</v>
      </c>
      <c r="J31" s="21">
        <f t="shared" si="8"/>
        <v>25</v>
      </c>
      <c r="K31" s="132">
        <v>799.9</v>
      </c>
      <c r="L31" s="14">
        <f>SUM(K31/K3)</f>
        <v>0.022071753756599234</v>
      </c>
      <c r="M31" s="8">
        <f t="shared" si="2"/>
        <v>15</v>
      </c>
      <c r="N31" s="20">
        <v>16878</v>
      </c>
      <c r="O31" s="7">
        <f>SUM(N31/N3)</f>
        <v>0.020336262841196898</v>
      </c>
      <c r="P31" s="8">
        <f t="shared" si="3"/>
        <v>16</v>
      </c>
      <c r="Q31" s="133">
        <v>31505</v>
      </c>
      <c r="R31" s="93">
        <f t="shared" si="9"/>
        <v>0.022866545166598078</v>
      </c>
      <c r="S31" s="91">
        <f t="shared" si="4"/>
        <v>13</v>
      </c>
      <c r="T31" s="70" t="s">
        <v>199</v>
      </c>
      <c r="U31" s="134">
        <f t="shared" si="10"/>
        <v>79</v>
      </c>
      <c r="V31" s="65" t="s">
        <v>37</v>
      </c>
    </row>
    <row r="32" spans="1:22" ht="12.75">
      <c r="A32" s="87" t="s">
        <v>38</v>
      </c>
      <c r="B32" s="20">
        <v>61589</v>
      </c>
      <c r="C32" s="7">
        <f>SUM(B32/B3)</f>
        <v>0.03389866890936871</v>
      </c>
      <c r="D32" s="21">
        <f t="shared" si="5"/>
        <v>8</v>
      </c>
      <c r="E32" s="20">
        <v>420.71</v>
      </c>
      <c r="F32" s="7">
        <f>SUM(E32/E3)</f>
        <v>0.017362161457247883</v>
      </c>
      <c r="G32" s="21">
        <f t="shared" si="6"/>
        <v>28</v>
      </c>
      <c r="H32" s="15">
        <f t="shared" si="1"/>
        <v>146.3930023056262</v>
      </c>
      <c r="I32" s="7">
        <f t="shared" si="7"/>
        <v>0.02840149249610941</v>
      </c>
      <c r="J32" s="21">
        <f t="shared" si="8"/>
        <v>13</v>
      </c>
      <c r="K32" s="132">
        <v>1017.84</v>
      </c>
      <c r="L32" s="14">
        <f>SUM(K32/K3)</f>
        <v>0.028085402979893696</v>
      </c>
      <c r="M32" s="8">
        <f t="shared" si="2"/>
        <v>5</v>
      </c>
      <c r="N32" s="20">
        <v>29030</v>
      </c>
      <c r="O32" s="7">
        <f>SUM(N32/N3)</f>
        <v>0.03497817930323178</v>
      </c>
      <c r="P32" s="8">
        <f t="shared" si="3"/>
        <v>7</v>
      </c>
      <c r="Q32" s="133">
        <v>46387</v>
      </c>
      <c r="R32" s="93">
        <f t="shared" si="9"/>
        <v>0.033668002877098396</v>
      </c>
      <c r="S32" s="91">
        <f t="shared" si="4"/>
        <v>7</v>
      </c>
      <c r="T32" s="70" t="s">
        <v>199</v>
      </c>
      <c r="U32" s="134">
        <f t="shared" si="10"/>
        <v>35</v>
      </c>
      <c r="V32" s="65" t="s">
        <v>38</v>
      </c>
    </row>
    <row r="33" spans="1:22" ht="12.75">
      <c r="A33" s="87" t="s">
        <v>39</v>
      </c>
      <c r="B33" s="20">
        <v>27028</v>
      </c>
      <c r="C33" s="7">
        <f>SUM(B33/B3)</f>
        <v>0.014876247759866495</v>
      </c>
      <c r="D33" s="21">
        <f t="shared" si="5"/>
        <v>23</v>
      </c>
      <c r="E33" s="20">
        <v>329.16</v>
      </c>
      <c r="F33" s="7">
        <f>SUM(E33/E3)</f>
        <v>0.013584010518570305</v>
      </c>
      <c r="G33" s="21">
        <f t="shared" si="6"/>
        <v>40</v>
      </c>
      <c r="H33" s="15">
        <f t="shared" si="1"/>
        <v>82.11204277554988</v>
      </c>
      <c r="I33" s="7">
        <f t="shared" si="7"/>
        <v>0.015930437452612904</v>
      </c>
      <c r="J33" s="21">
        <f t="shared" si="8"/>
        <v>18</v>
      </c>
      <c r="K33" s="132">
        <v>409.25</v>
      </c>
      <c r="L33" s="14">
        <f>SUM(K33/K3)</f>
        <v>0.01129249309274689</v>
      </c>
      <c r="M33" s="8">
        <f t="shared" si="2"/>
        <v>49</v>
      </c>
      <c r="N33" s="20">
        <v>11697</v>
      </c>
      <c r="O33" s="7">
        <f>SUM(N33/N3)</f>
        <v>0.0140936880230762</v>
      </c>
      <c r="P33" s="8">
        <f t="shared" si="3"/>
        <v>29</v>
      </c>
      <c r="Q33" s="133">
        <v>19772</v>
      </c>
      <c r="R33" s="93">
        <f t="shared" si="9"/>
        <v>0.01435065326246555</v>
      </c>
      <c r="S33" s="91">
        <f t="shared" si="4"/>
        <v>28</v>
      </c>
      <c r="T33" s="70" t="s">
        <v>199</v>
      </c>
      <c r="U33" s="134">
        <f t="shared" si="10"/>
        <v>98</v>
      </c>
      <c r="V33" s="65" t="s">
        <v>39</v>
      </c>
    </row>
    <row r="34" spans="1:22" ht="12.75">
      <c r="A34" s="87" t="s">
        <v>40</v>
      </c>
      <c r="B34" s="20">
        <v>27210</v>
      </c>
      <c r="C34" s="7">
        <f>SUM(B34/B3)</f>
        <v>0.014976420806051773</v>
      </c>
      <c r="D34" s="21">
        <f t="shared" si="5"/>
        <v>22</v>
      </c>
      <c r="E34" s="20">
        <v>423.66</v>
      </c>
      <c r="F34" s="7">
        <f>SUM(E34/E3)</f>
        <v>0.017483904169089487</v>
      </c>
      <c r="G34" s="21">
        <f t="shared" si="6"/>
        <v>26</v>
      </c>
      <c r="H34" s="15">
        <f t="shared" si="1"/>
        <v>64.2260303073219</v>
      </c>
      <c r="I34" s="7">
        <f t="shared" si="7"/>
        <v>0.012460398305241902</v>
      </c>
      <c r="J34" s="21">
        <f t="shared" si="8"/>
        <v>23</v>
      </c>
      <c r="K34" s="132">
        <v>459.28</v>
      </c>
      <c r="L34" s="14">
        <f>SUM(K34/K3)</f>
        <v>0.01267297795390786</v>
      </c>
      <c r="M34" s="8">
        <f t="shared" si="2"/>
        <v>42</v>
      </c>
      <c r="N34" s="20">
        <v>13280</v>
      </c>
      <c r="O34" s="7">
        <f>SUM(N34/N3)</f>
        <v>0.016001041031585186</v>
      </c>
      <c r="P34" s="8">
        <f t="shared" si="3"/>
        <v>22</v>
      </c>
      <c r="Q34" s="133">
        <v>25743</v>
      </c>
      <c r="R34" s="93">
        <f t="shared" si="9"/>
        <v>0.018684446031542113</v>
      </c>
      <c r="S34" s="91">
        <f t="shared" si="4"/>
        <v>19</v>
      </c>
      <c r="T34" s="70" t="s">
        <v>199</v>
      </c>
      <c r="U34" s="134">
        <f t="shared" si="10"/>
        <v>86</v>
      </c>
      <c r="V34" s="65" t="s">
        <v>40</v>
      </c>
    </row>
    <row r="35" spans="1:22" ht="12.75" customHeight="1">
      <c r="A35" s="87" t="s">
        <v>41</v>
      </c>
      <c r="B35" s="20">
        <v>84386</v>
      </c>
      <c r="C35" s="7">
        <f>SUM(B35/B3)</f>
        <v>0.04644616854610382</v>
      </c>
      <c r="D35" s="21">
        <f t="shared" si="5"/>
        <v>5</v>
      </c>
      <c r="E35" s="20">
        <v>365.91</v>
      </c>
      <c r="F35" s="7">
        <f>SUM(E35/E3)</f>
        <v>0.015100635827105543</v>
      </c>
      <c r="G35" s="21">
        <f t="shared" si="6"/>
        <v>33</v>
      </c>
      <c r="H35" s="15">
        <f t="shared" si="1"/>
        <v>230.61955125577327</v>
      </c>
      <c r="I35" s="7">
        <f t="shared" si="7"/>
        <v>0.04474216220234754</v>
      </c>
      <c r="J35" s="21">
        <f t="shared" si="8"/>
        <v>8</v>
      </c>
      <c r="K35" s="135">
        <v>897.64</v>
      </c>
      <c r="L35" s="14">
        <f>SUM(K35/K3)</f>
        <v>0.02476870739101605</v>
      </c>
      <c r="M35" s="8">
        <f t="shared" si="2"/>
        <v>10</v>
      </c>
      <c r="N35" s="20">
        <v>29463</v>
      </c>
      <c r="O35" s="7">
        <f>SUM(N35/N3)</f>
        <v>0.03549989999349355</v>
      </c>
      <c r="P35" s="8">
        <f t="shared" si="3"/>
        <v>6</v>
      </c>
      <c r="Q35" s="133">
        <v>45348</v>
      </c>
      <c r="R35" s="93">
        <f t="shared" si="9"/>
        <v>0.032913889548163454</v>
      </c>
      <c r="S35" s="91">
        <f t="shared" si="4"/>
        <v>8</v>
      </c>
      <c r="T35" s="70" t="s">
        <v>199</v>
      </c>
      <c r="U35" s="134">
        <f t="shared" si="10"/>
        <v>27</v>
      </c>
      <c r="V35" s="65" t="s">
        <v>41</v>
      </c>
    </row>
    <row r="36" spans="1:22" ht="12.75">
      <c r="A36" s="87" t="s">
        <v>42</v>
      </c>
      <c r="B36" s="20">
        <v>13507</v>
      </c>
      <c r="C36" s="7">
        <f>SUM(B36/B3)</f>
        <v>0.007434271070464583</v>
      </c>
      <c r="D36" s="21">
        <f t="shared" si="5"/>
        <v>41</v>
      </c>
      <c r="E36" s="20">
        <v>473.68</v>
      </c>
      <c r="F36" s="7">
        <f>SUM(E36/E3)</f>
        <v>0.01954816533733255</v>
      </c>
      <c r="G36" s="21">
        <f t="shared" si="6"/>
        <v>20</v>
      </c>
      <c r="H36" s="15">
        <f t="shared" si="1"/>
        <v>28.515031244722174</v>
      </c>
      <c r="I36" s="7">
        <f t="shared" si="7"/>
        <v>0.005532159551127514</v>
      </c>
      <c r="J36" s="21">
        <f t="shared" si="8"/>
        <v>43</v>
      </c>
      <c r="K36" s="135">
        <v>614.61</v>
      </c>
      <c r="L36" s="14">
        <f>SUM(K36/K3)</f>
        <v>0.01695902059800407</v>
      </c>
      <c r="M36" s="8">
        <f t="shared" si="2"/>
        <v>31</v>
      </c>
      <c r="N36" s="20">
        <v>8016</v>
      </c>
      <c r="O36" s="7">
        <f>SUM(N36/N3)</f>
        <v>0.009658459707017083</v>
      </c>
      <c r="P36" s="8">
        <f t="shared" si="3"/>
        <v>38</v>
      </c>
      <c r="Q36" s="133">
        <v>13047</v>
      </c>
      <c r="R36" s="93">
        <f t="shared" si="9"/>
        <v>0.009469602119936681</v>
      </c>
      <c r="S36" s="91">
        <f t="shared" si="4"/>
        <v>44</v>
      </c>
      <c r="T36" s="70" t="s">
        <v>199</v>
      </c>
      <c r="U36" s="134">
        <f t="shared" si="10"/>
        <v>166</v>
      </c>
      <c r="V36" s="65" t="s">
        <v>42</v>
      </c>
    </row>
    <row r="37" spans="1:22" ht="12.75">
      <c r="A37" s="87" t="s">
        <v>43</v>
      </c>
      <c r="B37" s="20">
        <v>16022</v>
      </c>
      <c r="C37" s="7">
        <f>SUM(B37/B3)</f>
        <v>0.00881853047242049</v>
      </c>
      <c r="D37" s="21">
        <f t="shared" si="5"/>
        <v>36</v>
      </c>
      <c r="E37" s="20">
        <v>229.69</v>
      </c>
      <c r="F37" s="7">
        <f>SUM(E37/E3)</f>
        <v>0.009479011350134929</v>
      </c>
      <c r="G37" s="21">
        <f t="shared" si="6"/>
        <v>49</v>
      </c>
      <c r="H37" s="15">
        <f aca="true" t="shared" si="11" ref="H37:H59">B37/E37</f>
        <v>69.75488702163786</v>
      </c>
      <c r="I37" s="7">
        <f t="shared" si="7"/>
        <v>0.013533043718687828</v>
      </c>
      <c r="J37" s="21">
        <f t="shared" si="8"/>
        <v>21</v>
      </c>
      <c r="K37" s="135">
        <v>396.43</v>
      </c>
      <c r="L37" s="14">
        <f>SUM(K37/K3)</f>
        <v>0.010938749020788393</v>
      </c>
      <c r="M37" s="8">
        <f t="shared" si="2"/>
        <v>50</v>
      </c>
      <c r="N37" s="20">
        <v>9016</v>
      </c>
      <c r="O37" s="7">
        <f>SUM(N37/N3)</f>
        <v>0.010863357375058136</v>
      </c>
      <c r="P37" s="8">
        <f t="shared" si="3"/>
        <v>33</v>
      </c>
      <c r="Q37" s="133">
        <v>15655</v>
      </c>
      <c r="R37" s="93">
        <f t="shared" si="9"/>
        <v>0.011362506414318137</v>
      </c>
      <c r="S37" s="91">
        <f t="shared" si="4"/>
        <v>34</v>
      </c>
      <c r="T37" s="70" t="s">
        <v>199</v>
      </c>
      <c r="U37" s="134">
        <f t="shared" si="10"/>
        <v>124</v>
      </c>
      <c r="V37" s="65" t="s">
        <v>43</v>
      </c>
    </row>
    <row r="38" spans="1:22" ht="12.75">
      <c r="A38" s="87" t="s">
        <v>44</v>
      </c>
      <c r="B38" s="20">
        <v>26464</v>
      </c>
      <c r="C38" s="7">
        <f>SUM(B38/B3)</f>
        <v>0.014565821396962665</v>
      </c>
      <c r="D38" s="21">
        <f t="shared" si="5"/>
        <v>24</v>
      </c>
      <c r="E38" s="20">
        <v>654.45</v>
      </c>
      <c r="F38" s="7">
        <f>SUM(E38/E3)</f>
        <v>0.027008311106690778</v>
      </c>
      <c r="G38" s="21">
        <f t="shared" si="6"/>
        <v>7</v>
      </c>
      <c r="H38" s="15">
        <f t="shared" si="11"/>
        <v>40.43700817480327</v>
      </c>
      <c r="I38" s="7">
        <f t="shared" si="7"/>
        <v>0.007845124877240471</v>
      </c>
      <c r="J38" s="21">
        <f t="shared" si="8"/>
        <v>35</v>
      </c>
      <c r="K38" s="135">
        <v>715.04</v>
      </c>
      <c r="L38" s="14">
        <f>SUM(K38/K3)</f>
        <v>0.019730199782621225</v>
      </c>
      <c r="M38" s="8">
        <f t="shared" si="2"/>
        <v>20</v>
      </c>
      <c r="N38" s="20">
        <v>12903</v>
      </c>
      <c r="O38" s="7">
        <f>SUM(N38/N3)</f>
        <v>0.015546794610733711</v>
      </c>
      <c r="P38" s="8">
        <f t="shared" si="3"/>
        <v>23</v>
      </c>
      <c r="Q38" s="133">
        <v>26040</v>
      </c>
      <c r="R38" s="93">
        <f t="shared" si="9"/>
        <v>0.01890001066936086</v>
      </c>
      <c r="S38" s="91">
        <f t="shared" si="4"/>
        <v>18</v>
      </c>
      <c r="T38" s="70" t="s">
        <v>199</v>
      </c>
      <c r="U38" s="134">
        <f t="shared" si="10"/>
        <v>100</v>
      </c>
      <c r="V38" s="65" t="s">
        <v>44</v>
      </c>
    </row>
    <row r="39" spans="1:22" ht="12.75">
      <c r="A39" s="87" t="s">
        <v>45</v>
      </c>
      <c r="B39" s="20">
        <v>45112</v>
      </c>
      <c r="C39" s="7">
        <f>SUM(B39/B3)</f>
        <v>0.024829705821485026</v>
      </c>
      <c r="D39" s="21">
        <f t="shared" si="5"/>
        <v>13</v>
      </c>
      <c r="E39" s="20">
        <v>108.86</v>
      </c>
      <c r="F39" s="7">
        <f>SUM(E39/E3)</f>
        <v>0.0044925124105345835</v>
      </c>
      <c r="G39" s="21">
        <f t="shared" si="6"/>
        <v>53</v>
      </c>
      <c r="H39" s="15">
        <f t="shared" si="11"/>
        <v>414.4038214220099</v>
      </c>
      <c r="I39" s="7">
        <f t="shared" si="7"/>
        <v>0.08039787994718887</v>
      </c>
      <c r="J39" s="21">
        <f t="shared" si="8"/>
        <v>1</v>
      </c>
      <c r="K39" s="135">
        <v>277.15</v>
      </c>
      <c r="L39" s="14">
        <f>SUM(K39/K3)</f>
        <v>0.00764743912194209</v>
      </c>
      <c r="M39" s="8">
        <f t="shared" si="2"/>
        <v>52</v>
      </c>
      <c r="N39" s="20">
        <v>20530</v>
      </c>
      <c r="O39" s="7">
        <f>SUM(N39/N3)</f>
        <v>0.024736549124882823</v>
      </c>
      <c r="P39" s="8">
        <f t="shared" si="3"/>
        <v>11</v>
      </c>
      <c r="Q39" s="133">
        <v>25528</v>
      </c>
      <c r="R39" s="93">
        <f t="shared" si="9"/>
        <v>0.01852839755635346</v>
      </c>
      <c r="S39" s="91">
        <f t="shared" si="4"/>
        <v>20</v>
      </c>
      <c r="T39" s="70" t="s">
        <v>199</v>
      </c>
      <c r="U39" s="134">
        <f t="shared" si="10"/>
        <v>45</v>
      </c>
      <c r="V39" s="65" t="s">
        <v>45</v>
      </c>
    </row>
    <row r="40" spans="1:22" ht="12.75">
      <c r="A40" s="87" t="s">
        <v>46</v>
      </c>
      <c r="B40" s="20">
        <v>7844</v>
      </c>
      <c r="C40" s="7">
        <f>SUM(B40/B3)</f>
        <v>0.004317348210314962</v>
      </c>
      <c r="D40" s="21">
        <f t="shared" si="5"/>
        <v>49</v>
      </c>
      <c r="E40" s="20">
        <v>698.21</v>
      </c>
      <c r="F40" s="7">
        <f>SUM(E40/E3)</f>
        <v>0.02881423011353437</v>
      </c>
      <c r="G40" s="21">
        <f t="shared" si="6"/>
        <v>5</v>
      </c>
      <c r="H40" s="15">
        <f t="shared" si="11"/>
        <v>11.234442359748499</v>
      </c>
      <c r="I40" s="7">
        <f t="shared" si="7"/>
        <v>0.00217957774861557</v>
      </c>
      <c r="J40" s="21">
        <f t="shared" si="8"/>
        <v>54</v>
      </c>
      <c r="K40" s="135">
        <v>565.46</v>
      </c>
      <c r="L40" s="14">
        <f>SUM(K40/K3)</f>
        <v>0.01560281770122091</v>
      </c>
      <c r="M40" s="8">
        <f t="shared" si="2"/>
        <v>33</v>
      </c>
      <c r="N40" s="20">
        <v>6232</v>
      </c>
      <c r="O40" s="7">
        <f>SUM(N40/N3)</f>
        <v>0.007508922267231844</v>
      </c>
      <c r="P40" s="8">
        <f t="shared" si="3"/>
        <v>45</v>
      </c>
      <c r="Q40" s="133">
        <v>10275</v>
      </c>
      <c r="R40" s="93">
        <f t="shared" si="9"/>
        <v>0.00745766550029504</v>
      </c>
      <c r="S40" s="91">
        <f t="shared" si="4"/>
        <v>47</v>
      </c>
      <c r="T40" s="70" t="s">
        <v>199</v>
      </c>
      <c r="U40" s="134">
        <f t="shared" si="10"/>
        <v>195</v>
      </c>
      <c r="V40" s="65" t="s">
        <v>46</v>
      </c>
    </row>
    <row r="41" spans="1:22" ht="12.75">
      <c r="A41" s="87" t="s">
        <v>47</v>
      </c>
      <c r="B41" s="20">
        <v>7376</v>
      </c>
      <c r="C41" s="7">
        <f>SUM(B41/B3)</f>
        <v>0.004059760377267103</v>
      </c>
      <c r="D41" s="21">
        <f t="shared" si="5"/>
        <v>52</v>
      </c>
      <c r="E41" s="20">
        <v>134.6</v>
      </c>
      <c r="F41" s="7">
        <f>SUM(E41/E3)</f>
        <v>0.005554769157247427</v>
      </c>
      <c r="G41" s="21">
        <f t="shared" si="6"/>
        <v>52</v>
      </c>
      <c r="H41" s="15">
        <f t="shared" si="11"/>
        <v>54.79940564635959</v>
      </c>
      <c r="I41" s="7">
        <f t="shared" si="7"/>
        <v>0.010631552627133478</v>
      </c>
      <c r="J41" s="21">
        <f t="shared" si="8"/>
        <v>26</v>
      </c>
      <c r="K41" s="135">
        <v>256</v>
      </c>
      <c r="L41" s="14">
        <f>SUM(K41/K3)</f>
        <v>0.007063844182634585</v>
      </c>
      <c r="M41" s="8">
        <f t="shared" si="2"/>
        <v>53</v>
      </c>
      <c r="N41" s="20">
        <v>3391</v>
      </c>
      <c r="O41" s="7">
        <f>SUM(N41/N3)</f>
        <v>0.004085807992327212</v>
      </c>
      <c r="P41" s="8">
        <f t="shared" si="3"/>
        <v>55</v>
      </c>
      <c r="Q41" s="133">
        <v>6990</v>
      </c>
      <c r="R41" s="93">
        <f t="shared" si="9"/>
        <v>0.005073389960784655</v>
      </c>
      <c r="S41" s="91">
        <f t="shared" si="4"/>
        <v>55</v>
      </c>
      <c r="T41" s="70" t="s">
        <v>199</v>
      </c>
      <c r="U41" s="134">
        <f t="shared" si="10"/>
        <v>188</v>
      </c>
      <c r="V41" s="65" t="s">
        <v>47</v>
      </c>
    </row>
    <row r="42" spans="1:22" ht="13.5" customHeight="1">
      <c r="A42" s="87" t="s">
        <v>48</v>
      </c>
      <c r="B42" s="20">
        <v>8851</v>
      </c>
      <c r="C42" s="7">
        <f>SUM(B42/B3)</f>
        <v>0.00487160237244999</v>
      </c>
      <c r="D42" s="21">
        <f t="shared" si="5"/>
        <v>48</v>
      </c>
      <c r="E42" s="20">
        <v>941.9</v>
      </c>
      <c r="F42" s="7">
        <f>SUM(E42/E3)</f>
        <v>0.03887100348596843</v>
      </c>
      <c r="G42" s="21">
        <f t="shared" si="6"/>
        <v>3</v>
      </c>
      <c r="H42" s="15">
        <f t="shared" si="11"/>
        <v>9.396963584244611</v>
      </c>
      <c r="I42" s="7">
        <f t="shared" si="7"/>
        <v>0.0018230911759494644</v>
      </c>
      <c r="J42" s="21">
        <f t="shared" si="8"/>
        <v>55</v>
      </c>
      <c r="K42" s="135">
        <v>679.61</v>
      </c>
      <c r="L42" s="14">
        <f>SUM(K42/K3)</f>
        <v>0.018752574785001135</v>
      </c>
      <c r="M42" s="8">
        <f t="shared" si="2"/>
        <v>23</v>
      </c>
      <c r="N42" s="20">
        <v>7890</v>
      </c>
      <c r="O42" s="7">
        <f>SUM(N42/N3)</f>
        <v>0.00950664260084391</v>
      </c>
      <c r="P42" s="8">
        <f t="shared" si="3"/>
        <v>40</v>
      </c>
      <c r="Q42" s="133">
        <v>15325</v>
      </c>
      <c r="R42" s="93">
        <f t="shared" si="9"/>
        <v>0.011122990150075085</v>
      </c>
      <c r="S42" s="91">
        <f t="shared" si="4"/>
        <v>36</v>
      </c>
      <c r="T42" s="70" t="s">
        <v>199</v>
      </c>
      <c r="U42" s="134">
        <f t="shared" si="10"/>
        <v>179</v>
      </c>
      <c r="V42" s="65" t="s">
        <v>48</v>
      </c>
    </row>
    <row r="43" spans="1:22" ht="12.75">
      <c r="A43" s="87" t="s">
        <v>49</v>
      </c>
      <c r="B43" s="20">
        <v>30115</v>
      </c>
      <c r="C43" s="7">
        <f>SUM(B43/B3)</f>
        <v>0.01657533673554756</v>
      </c>
      <c r="D43" s="21">
        <f t="shared" si="5"/>
        <v>19</v>
      </c>
      <c r="E43" s="20">
        <v>651.45</v>
      </c>
      <c r="F43" s="7">
        <f>SUM(E43/E3)</f>
        <v>0.02688450495905525</v>
      </c>
      <c r="G43" s="21">
        <f t="shared" si="6"/>
        <v>8</v>
      </c>
      <c r="H43" s="15">
        <f t="shared" si="11"/>
        <v>46.22764602041599</v>
      </c>
      <c r="I43" s="7">
        <f t="shared" si="7"/>
        <v>0.00896855806550521</v>
      </c>
      <c r="J43" s="21">
        <f t="shared" si="8"/>
        <v>31</v>
      </c>
      <c r="K43" s="135">
        <v>1274.04</v>
      </c>
      <c r="L43" s="14">
        <f>SUM(K43/K3)</f>
        <v>0.03515476579079596</v>
      </c>
      <c r="M43" s="8">
        <f t="shared" si="2"/>
        <v>2</v>
      </c>
      <c r="N43" s="20">
        <v>14301</v>
      </c>
      <c r="O43" s="7">
        <f>SUM(N43/N3)</f>
        <v>0.017231241550655103</v>
      </c>
      <c r="P43" s="8">
        <f t="shared" si="3"/>
        <v>20</v>
      </c>
      <c r="Q43" s="133">
        <v>32412</v>
      </c>
      <c r="R43" s="93">
        <f t="shared" si="9"/>
        <v>0.0235248519898358</v>
      </c>
      <c r="S43" s="91">
        <f t="shared" si="4"/>
        <v>12</v>
      </c>
      <c r="T43" s="70" t="s">
        <v>199</v>
      </c>
      <c r="U43" s="134">
        <f t="shared" si="10"/>
        <v>82</v>
      </c>
      <c r="V43" s="65" t="s">
        <v>49</v>
      </c>
    </row>
    <row r="44" spans="1:22" ht="12.75">
      <c r="A44" s="87" t="s">
        <v>50</v>
      </c>
      <c r="B44" s="20">
        <v>54443</v>
      </c>
      <c r="C44" s="7">
        <f>SUM(B44/B3)</f>
        <v>0.029965500843214872</v>
      </c>
      <c r="D44" s="21">
        <f t="shared" si="5"/>
        <v>10</v>
      </c>
      <c r="E44" s="20">
        <v>350.42</v>
      </c>
      <c r="F44" s="7">
        <f>SUM(E44/E3)</f>
        <v>0.014461383418147426</v>
      </c>
      <c r="G44" s="21">
        <f t="shared" si="6"/>
        <v>36</v>
      </c>
      <c r="H44" s="15">
        <f t="shared" si="11"/>
        <v>155.3649905827293</v>
      </c>
      <c r="I44" s="7">
        <f t="shared" si="7"/>
        <v>0.03014213483361226</v>
      </c>
      <c r="J44" s="21">
        <f t="shared" si="8"/>
        <v>12</v>
      </c>
      <c r="K44" s="135">
        <v>668.65</v>
      </c>
      <c r="L44" s="14">
        <f>SUM(K44/K3)</f>
        <v>0.01845015395593209</v>
      </c>
      <c r="M44" s="8">
        <f t="shared" si="2"/>
        <v>25</v>
      </c>
      <c r="N44" s="20">
        <v>18456</v>
      </c>
      <c r="O44" s="7">
        <f>SUM(N44/N3)</f>
        <v>0.022237591361365678</v>
      </c>
      <c r="P44" s="8">
        <f t="shared" si="3"/>
        <v>13</v>
      </c>
      <c r="Q44" s="133">
        <v>34969</v>
      </c>
      <c r="R44" s="93">
        <f t="shared" si="9"/>
        <v>0.025380740134288784</v>
      </c>
      <c r="S44" s="91">
        <f t="shared" si="4"/>
        <v>11</v>
      </c>
      <c r="T44" s="70" t="s">
        <v>199</v>
      </c>
      <c r="U44" s="134">
        <f t="shared" si="10"/>
        <v>46</v>
      </c>
      <c r="V44" s="65" t="s">
        <v>50</v>
      </c>
    </row>
    <row r="45" spans="1:22" ht="12.75">
      <c r="A45" s="87" t="s">
        <v>51</v>
      </c>
      <c r="B45" s="20">
        <v>79167</v>
      </c>
      <c r="C45" s="7">
        <f>SUM(B45/B3)</f>
        <v>0.043573623886538064</v>
      </c>
      <c r="D45" s="21">
        <f t="shared" si="5"/>
        <v>6</v>
      </c>
      <c r="E45" s="20">
        <v>609.38</v>
      </c>
      <c r="F45" s="7">
        <f>SUM(E45/E3)</f>
        <v>0.02514833008204634</v>
      </c>
      <c r="G45" s="21">
        <f t="shared" si="6"/>
        <v>10</v>
      </c>
      <c r="H45" s="15">
        <f t="shared" si="11"/>
        <v>129.91401096196134</v>
      </c>
      <c r="I45" s="7">
        <f t="shared" si="7"/>
        <v>0.02520442746144715</v>
      </c>
      <c r="J45" s="21">
        <f t="shared" si="8"/>
        <v>14</v>
      </c>
      <c r="K45" s="135">
        <v>1043.22</v>
      </c>
      <c r="L45" s="14">
        <f>SUM(K45/K3)</f>
        <v>0.028785716907062702</v>
      </c>
      <c r="M45" s="8">
        <f t="shared" si="2"/>
        <v>3</v>
      </c>
      <c r="N45" s="20">
        <v>36617</v>
      </c>
      <c r="O45" s="7">
        <f>SUM(N45/N3)</f>
        <v>0.04411973791065925</v>
      </c>
      <c r="P45" s="8">
        <f t="shared" si="3"/>
        <v>4</v>
      </c>
      <c r="Q45" s="133">
        <v>59895</v>
      </c>
      <c r="R45" s="93">
        <f t="shared" si="9"/>
        <v>0.04347220196011401</v>
      </c>
      <c r="S45" s="91">
        <f t="shared" si="4"/>
        <v>2</v>
      </c>
      <c r="T45" s="70" t="s">
        <v>199</v>
      </c>
      <c r="U45" s="134">
        <f t="shared" si="10"/>
        <v>26</v>
      </c>
      <c r="V45" s="65" t="s">
        <v>51</v>
      </c>
    </row>
    <row r="46" spans="1:22" ht="12.75">
      <c r="A46" s="87" t="s">
        <v>52</v>
      </c>
      <c r="B46" s="20">
        <v>28571</v>
      </c>
      <c r="C46" s="7">
        <f>SUM(B46/B3)</f>
        <v>0.015725517047030693</v>
      </c>
      <c r="D46" s="21">
        <f t="shared" si="5"/>
        <v>20</v>
      </c>
      <c r="E46" s="20">
        <v>1040</v>
      </c>
      <c r="F46" s="7">
        <f>SUM(E46/E3)</f>
        <v>0.04291946451365025</v>
      </c>
      <c r="G46" s="21">
        <f t="shared" si="6"/>
        <v>1</v>
      </c>
      <c r="H46" s="15">
        <f t="shared" si="11"/>
        <v>27.472115384615385</v>
      </c>
      <c r="I46" s="7">
        <f t="shared" si="7"/>
        <v>0.005329824968815597</v>
      </c>
      <c r="J46" s="21">
        <f t="shared" si="8"/>
        <v>44</v>
      </c>
      <c r="K46" s="135">
        <v>879.65</v>
      </c>
      <c r="L46" s="14">
        <f>SUM(K46/K3)</f>
        <v>0.02427230677833794</v>
      </c>
      <c r="M46" s="8">
        <f t="shared" si="2"/>
        <v>12</v>
      </c>
      <c r="N46" s="20">
        <v>14622</v>
      </c>
      <c r="O46" s="7">
        <f>SUM(N46/N3)</f>
        <v>0.017618013702096282</v>
      </c>
      <c r="P46" s="8">
        <f t="shared" si="3"/>
        <v>19</v>
      </c>
      <c r="Q46" s="133">
        <v>23257</v>
      </c>
      <c r="R46" s="93">
        <f t="shared" si="9"/>
        <v>0.016880090174244453</v>
      </c>
      <c r="S46" s="91">
        <f t="shared" si="4"/>
        <v>22</v>
      </c>
      <c r="T46" s="70" t="s">
        <v>199</v>
      </c>
      <c r="U46" s="134">
        <f t="shared" si="10"/>
        <v>105</v>
      </c>
      <c r="V46" s="65" t="s">
        <v>52</v>
      </c>
    </row>
    <row r="47" spans="1:22" ht="12.75">
      <c r="A47" s="87" t="s">
        <v>53</v>
      </c>
      <c r="B47" s="20">
        <v>10540</v>
      </c>
      <c r="C47" s="7">
        <f>SUM(B47/B3)</f>
        <v>0.00580123025710348</v>
      </c>
      <c r="D47" s="21">
        <f t="shared" si="5"/>
        <v>44</v>
      </c>
      <c r="E47" s="20">
        <v>453.61</v>
      </c>
      <c r="F47" s="7">
        <f>SUM(E47/E3)</f>
        <v>0.018719902209650856</v>
      </c>
      <c r="G47" s="21">
        <f t="shared" si="6"/>
        <v>23</v>
      </c>
      <c r="H47" s="15">
        <f t="shared" si="11"/>
        <v>23.235819316152643</v>
      </c>
      <c r="I47" s="7">
        <f t="shared" si="7"/>
        <v>0.004507947357831466</v>
      </c>
      <c r="J47" s="21">
        <f t="shared" si="8"/>
        <v>49</v>
      </c>
      <c r="K47" s="135">
        <v>799.48</v>
      </c>
      <c r="L47" s="14">
        <f>SUM(K47/K3)</f>
        <v>0.022060164637237104</v>
      </c>
      <c r="M47" s="8">
        <f t="shared" si="2"/>
        <v>16</v>
      </c>
      <c r="N47" s="20">
        <v>6384</v>
      </c>
      <c r="O47" s="7">
        <f>SUM(N47/N3)</f>
        <v>0.007692066712774084</v>
      </c>
      <c r="P47" s="8">
        <f t="shared" si="3"/>
        <v>44</v>
      </c>
      <c r="Q47" s="133">
        <v>13104</v>
      </c>
      <c r="R47" s="93">
        <f t="shared" si="9"/>
        <v>0.009510973111033208</v>
      </c>
      <c r="S47" s="91">
        <f t="shared" si="4"/>
        <v>43</v>
      </c>
      <c r="T47" s="70" t="s">
        <v>199</v>
      </c>
      <c r="U47" s="134">
        <f t="shared" si="10"/>
        <v>180</v>
      </c>
      <c r="V47" s="65" t="s">
        <v>53</v>
      </c>
    </row>
    <row r="48" spans="1:22" ht="12.75">
      <c r="A48" s="87" t="s">
        <v>54</v>
      </c>
      <c r="B48" s="20">
        <v>15407</v>
      </c>
      <c r="C48" s="7">
        <f>SUM(B48/B3)</f>
        <v>0.008480033640530675</v>
      </c>
      <c r="D48" s="21">
        <f t="shared" si="5"/>
        <v>38</v>
      </c>
      <c r="E48" s="20">
        <v>483.8</v>
      </c>
      <c r="F48" s="7">
        <f>SUM(E48/E3)</f>
        <v>0.01996580474202307</v>
      </c>
      <c r="G48" s="21">
        <f t="shared" si="6"/>
        <v>18</v>
      </c>
      <c r="H48" s="15">
        <f t="shared" si="11"/>
        <v>31.84580405126085</v>
      </c>
      <c r="I48" s="7">
        <f t="shared" si="7"/>
        <v>0.006178357917041606</v>
      </c>
      <c r="J48" s="21">
        <f t="shared" si="8"/>
        <v>40</v>
      </c>
      <c r="K48" s="135">
        <v>855.35</v>
      </c>
      <c r="L48" s="14">
        <f>SUM(K48/K3)</f>
        <v>0.023601793443814422</v>
      </c>
      <c r="M48" s="8">
        <f t="shared" si="2"/>
        <v>13</v>
      </c>
      <c r="N48" s="20">
        <v>7968</v>
      </c>
      <c r="O48" s="7">
        <f>SUM(N48/N3)</f>
        <v>0.009600624618951113</v>
      </c>
      <c r="P48" s="8">
        <f t="shared" si="3"/>
        <v>39</v>
      </c>
      <c r="Q48" s="133">
        <v>14853</v>
      </c>
      <c r="R48" s="93">
        <f t="shared" si="9"/>
        <v>0.010780409311521386</v>
      </c>
      <c r="S48" s="91">
        <f t="shared" si="4"/>
        <v>40</v>
      </c>
      <c r="T48" s="70" t="s">
        <v>199</v>
      </c>
      <c r="U48" s="134">
        <f t="shared" si="10"/>
        <v>157</v>
      </c>
      <c r="V48" s="65" t="s">
        <v>54</v>
      </c>
    </row>
    <row r="49" spans="1:22" ht="12.75">
      <c r="A49" s="87" t="s">
        <v>55</v>
      </c>
      <c r="B49" s="20">
        <v>13740</v>
      </c>
      <c r="C49" s="7">
        <f>SUM(B49/B3)</f>
        <v>0.007562514585635846</v>
      </c>
      <c r="D49" s="21">
        <f t="shared" si="5"/>
        <v>40</v>
      </c>
      <c r="E49" s="20">
        <v>367.73</v>
      </c>
      <c r="F49" s="7">
        <f>SUM(E49/E3)</f>
        <v>0.015175744890004431</v>
      </c>
      <c r="G49" s="21">
        <f t="shared" si="6"/>
        <v>32</v>
      </c>
      <c r="H49" s="15">
        <f t="shared" si="11"/>
        <v>37.364370597993094</v>
      </c>
      <c r="I49" s="7">
        <f t="shared" si="7"/>
        <v>0.0072490069501086225</v>
      </c>
      <c r="J49" s="21">
        <f t="shared" si="8"/>
        <v>36</v>
      </c>
      <c r="K49" s="135">
        <v>625.71</v>
      </c>
      <c r="L49" s="14">
        <f>SUM(K49/K3)</f>
        <v>0.017265304466860493</v>
      </c>
      <c r="M49" s="8">
        <f t="shared" si="2"/>
        <v>29</v>
      </c>
      <c r="N49" s="20">
        <v>8135</v>
      </c>
      <c r="O49" s="7">
        <f>SUM(N49/N3)</f>
        <v>0.009801842529513969</v>
      </c>
      <c r="P49" s="8">
        <f t="shared" si="3"/>
        <v>37</v>
      </c>
      <c r="Q49" s="133">
        <v>15422</v>
      </c>
      <c r="R49" s="93">
        <f t="shared" si="9"/>
        <v>0.011193393415625315</v>
      </c>
      <c r="S49" s="91">
        <f t="shared" si="4"/>
        <v>35</v>
      </c>
      <c r="T49" s="70" t="s">
        <v>199</v>
      </c>
      <c r="U49" s="134">
        <f t="shared" si="10"/>
        <v>148</v>
      </c>
      <c r="V49" s="65" t="s">
        <v>55</v>
      </c>
    </row>
    <row r="50" spans="1:22" ht="12.75">
      <c r="A50" s="87" t="s">
        <v>56</v>
      </c>
      <c r="B50" s="20">
        <v>16291</v>
      </c>
      <c r="C50" s="7">
        <f>SUM(B50/B3)</f>
        <v>0.008966588436287741</v>
      </c>
      <c r="D50" s="21">
        <f t="shared" si="5"/>
        <v>35</v>
      </c>
      <c r="E50" s="20">
        <v>175.7</v>
      </c>
      <c r="F50" s="7">
        <f>SUM(E50/E3)</f>
        <v>0.007250913379854181</v>
      </c>
      <c r="G50" s="21">
        <f t="shared" si="6"/>
        <v>51</v>
      </c>
      <c r="H50" s="15">
        <f t="shared" si="11"/>
        <v>92.72054638588504</v>
      </c>
      <c r="I50" s="7">
        <f t="shared" si="7"/>
        <v>0.017988577738955704</v>
      </c>
      <c r="J50" s="21">
        <f t="shared" si="8"/>
        <v>16</v>
      </c>
      <c r="K50" s="135">
        <v>417.72</v>
      </c>
      <c r="L50" s="14">
        <f>SUM(K50/K3)</f>
        <v>0.011526206999883278</v>
      </c>
      <c r="M50" s="8">
        <f t="shared" si="2"/>
        <v>46</v>
      </c>
      <c r="N50" s="20">
        <v>7376</v>
      </c>
      <c r="O50" s="7">
        <f>SUM(N50/N3)</f>
        <v>0.00888732519947081</v>
      </c>
      <c r="P50" s="8">
        <f t="shared" si="3"/>
        <v>42</v>
      </c>
      <c r="Q50" s="133">
        <v>14276</v>
      </c>
      <c r="R50" s="93">
        <f t="shared" si="9"/>
        <v>0.010361618752526716</v>
      </c>
      <c r="S50" s="91">
        <f t="shared" si="4"/>
        <v>41</v>
      </c>
      <c r="T50" s="70" t="s">
        <v>199</v>
      </c>
      <c r="U50" s="134">
        <f t="shared" si="10"/>
        <v>134</v>
      </c>
      <c r="V50" s="65" t="s">
        <v>56</v>
      </c>
    </row>
    <row r="51" spans="1:22" ht="12.75">
      <c r="A51" s="87" t="s">
        <v>57</v>
      </c>
      <c r="B51" s="20">
        <v>6943</v>
      </c>
      <c r="C51" s="7">
        <f>SUM(B51/B3)</f>
        <v>0.0038214365915625673</v>
      </c>
      <c r="D51" s="21">
        <f t="shared" si="5"/>
        <v>54</v>
      </c>
      <c r="E51" s="20">
        <v>421.13</v>
      </c>
      <c r="F51" s="7">
        <f>SUM(E51/E3)</f>
        <v>0.017379494317916855</v>
      </c>
      <c r="G51" s="21">
        <f t="shared" si="6"/>
        <v>27</v>
      </c>
      <c r="H51" s="15">
        <f t="shared" si="11"/>
        <v>16.486595588060695</v>
      </c>
      <c r="I51" s="7">
        <f t="shared" si="7"/>
        <v>0.0031985403230076434</v>
      </c>
      <c r="J51" s="21">
        <f t="shared" si="8"/>
        <v>53</v>
      </c>
      <c r="K51" s="135">
        <v>446</v>
      </c>
      <c r="L51" s="14">
        <f>SUM(K51/K3)</f>
        <v>0.012306541036933691</v>
      </c>
      <c r="M51" s="8">
        <f t="shared" si="2"/>
        <v>44</v>
      </c>
      <c r="N51" s="20">
        <v>4703</v>
      </c>
      <c r="O51" s="7">
        <f>SUM(N51/N3)</f>
        <v>0.005666633732797074</v>
      </c>
      <c r="P51" s="8">
        <f t="shared" si="3"/>
        <v>50</v>
      </c>
      <c r="Q51" s="133">
        <v>10021</v>
      </c>
      <c r="R51" s="93">
        <f t="shared" si="9"/>
        <v>0.007273310557514024</v>
      </c>
      <c r="S51" s="91">
        <f t="shared" si="4"/>
        <v>48</v>
      </c>
      <c r="T51" s="70" t="s">
        <v>199</v>
      </c>
      <c r="U51" s="134">
        <f t="shared" si="10"/>
        <v>205</v>
      </c>
      <c r="V51" s="65" t="s">
        <v>57</v>
      </c>
    </row>
    <row r="52" spans="1:22" ht="12.75">
      <c r="A52" s="87" t="s">
        <v>58</v>
      </c>
      <c r="B52" s="20">
        <v>9340</v>
      </c>
      <c r="C52" s="7">
        <f>SUM(B52/B3)</f>
        <v>0.005140748633903842</v>
      </c>
      <c r="D52" s="21">
        <f t="shared" si="5"/>
        <v>47</v>
      </c>
      <c r="E52" s="20">
        <v>260.71</v>
      </c>
      <c r="F52" s="7">
        <f>SUM(E52/E3)</f>
        <v>0.010759166916686304</v>
      </c>
      <c r="G52" s="21">
        <f t="shared" si="6"/>
        <v>47</v>
      </c>
      <c r="H52" s="15">
        <f t="shared" si="11"/>
        <v>35.82524644240728</v>
      </c>
      <c r="I52" s="7">
        <f t="shared" si="7"/>
        <v>0.006950403721354625</v>
      </c>
      <c r="J52" s="21">
        <f t="shared" si="8"/>
        <v>37</v>
      </c>
      <c r="K52" s="135">
        <v>449.8</v>
      </c>
      <c r="L52" s="14">
        <f>SUM(K52/K3)</f>
        <v>0.012411394974019673</v>
      </c>
      <c r="M52" s="8">
        <f t="shared" si="2"/>
        <v>43</v>
      </c>
      <c r="N52" s="20">
        <v>5224</v>
      </c>
      <c r="O52" s="7">
        <f>SUM(N52/N3)</f>
        <v>0.006294385417846463</v>
      </c>
      <c r="P52" s="8">
        <f t="shared" si="3"/>
        <v>49</v>
      </c>
      <c r="Q52" s="133">
        <v>8870</v>
      </c>
      <c r="R52" s="93">
        <f t="shared" si="9"/>
        <v>0.006437906860108711</v>
      </c>
      <c r="S52" s="91">
        <f t="shared" si="4"/>
        <v>50</v>
      </c>
      <c r="T52" s="70" t="s">
        <v>199</v>
      </c>
      <c r="U52" s="134">
        <f t="shared" si="10"/>
        <v>183</v>
      </c>
      <c r="V52" s="65" t="s">
        <v>58</v>
      </c>
    </row>
    <row r="53" spans="1:22" ht="12.75">
      <c r="A53" s="87" t="s">
        <v>59</v>
      </c>
      <c r="B53" s="20">
        <v>23712</v>
      </c>
      <c r="C53" s="7">
        <f>SUM(B53/B3)</f>
        <v>0.013051116874424831</v>
      </c>
      <c r="D53" s="21">
        <f t="shared" si="5"/>
        <v>30</v>
      </c>
      <c r="E53" s="20">
        <v>354.89</v>
      </c>
      <c r="F53" s="7">
        <f>SUM(E53/E3)</f>
        <v>0.014645854578124362</v>
      </c>
      <c r="G53" s="21">
        <f t="shared" si="6"/>
        <v>35</v>
      </c>
      <c r="H53" s="15">
        <f t="shared" si="11"/>
        <v>66.81506945814196</v>
      </c>
      <c r="I53" s="7">
        <f t="shared" si="7"/>
        <v>0.012962694008288108</v>
      </c>
      <c r="J53" s="21">
        <f t="shared" si="8"/>
        <v>22</v>
      </c>
      <c r="K53" s="135">
        <v>748.91</v>
      </c>
      <c r="L53" s="14">
        <f>SUM(K53/K3)</f>
        <v>0.020664779479753384</v>
      </c>
      <c r="M53" s="8">
        <f t="shared" si="2"/>
        <v>18</v>
      </c>
      <c r="N53" s="20">
        <v>10898</v>
      </c>
      <c r="O53" s="7">
        <f>SUM(N53/N3)</f>
        <v>0.013130974786311398</v>
      </c>
      <c r="P53" s="8">
        <f t="shared" si="3"/>
        <v>30</v>
      </c>
      <c r="Q53" s="133">
        <v>19285</v>
      </c>
      <c r="R53" s="93">
        <f t="shared" si="9"/>
        <v>0.013997185320991713</v>
      </c>
      <c r="S53" s="91">
        <f t="shared" si="4"/>
        <v>29</v>
      </c>
      <c r="T53" s="70" t="s">
        <v>199</v>
      </c>
      <c r="U53" s="134">
        <f t="shared" si="10"/>
        <v>111</v>
      </c>
      <c r="V53" s="65" t="s">
        <v>59</v>
      </c>
    </row>
    <row r="54" spans="1:22" ht="12.75">
      <c r="A54" s="87" t="s">
        <v>60</v>
      </c>
      <c r="B54" s="20">
        <v>42091</v>
      </c>
      <c r="C54" s="7">
        <f>SUM(B54/B3)</f>
        <v>0.023166943335079942</v>
      </c>
      <c r="D54" s="21">
        <f t="shared" si="5"/>
        <v>14</v>
      </c>
      <c r="E54" s="20">
        <v>512.23</v>
      </c>
      <c r="F54" s="7">
        <f>SUM(E54/E3)</f>
        <v>0.021139074334449105</v>
      </c>
      <c r="G54" s="21">
        <f t="shared" si="6"/>
        <v>15</v>
      </c>
      <c r="H54" s="15">
        <f t="shared" si="11"/>
        <v>82.1720711399176</v>
      </c>
      <c r="I54" s="7">
        <f t="shared" si="7"/>
        <v>0.015942083467882024</v>
      </c>
      <c r="J54" s="21">
        <f t="shared" si="8"/>
        <v>17</v>
      </c>
      <c r="K54" s="135">
        <v>907.39</v>
      </c>
      <c r="L54" s="14">
        <f>SUM(K54/K3)</f>
        <v>0.02503774051906561</v>
      </c>
      <c r="M54" s="8">
        <f t="shared" si="2"/>
        <v>9</v>
      </c>
      <c r="N54" s="20">
        <v>18331</v>
      </c>
      <c r="O54" s="7">
        <f>SUM(N54/N3)</f>
        <v>0.022086979152860547</v>
      </c>
      <c r="P54" s="8">
        <f t="shared" si="3"/>
        <v>14</v>
      </c>
      <c r="Q54" s="133">
        <v>29848</v>
      </c>
      <c r="R54" s="93">
        <f t="shared" si="9"/>
        <v>0.021663883197353417</v>
      </c>
      <c r="S54" s="91">
        <f t="shared" si="4"/>
        <v>15</v>
      </c>
      <c r="T54" s="70" t="s">
        <v>199</v>
      </c>
      <c r="U54" s="134">
        <f t="shared" si="10"/>
        <v>60</v>
      </c>
      <c r="V54" s="65" t="s">
        <v>60</v>
      </c>
    </row>
    <row r="55" spans="1:22" ht="12.75">
      <c r="A55" s="87" t="s">
        <v>61</v>
      </c>
      <c r="B55" s="20">
        <v>9804</v>
      </c>
      <c r="C55" s="7">
        <f>SUM(B55/B3)</f>
        <v>0.005396134861541036</v>
      </c>
      <c r="D55" s="21">
        <f t="shared" si="5"/>
        <v>46</v>
      </c>
      <c r="E55" s="20">
        <v>556.18</v>
      </c>
      <c r="F55" s="7">
        <f>SUM(E55/E3)</f>
        <v>0.02295283439730961</v>
      </c>
      <c r="G55" s="21">
        <f t="shared" si="6"/>
        <v>12</v>
      </c>
      <c r="H55" s="15">
        <f t="shared" si="11"/>
        <v>17.62738681721745</v>
      </c>
      <c r="I55" s="7">
        <f t="shared" si="7"/>
        <v>0.0034198635626723427</v>
      </c>
      <c r="J55" s="21">
        <f t="shared" si="8"/>
        <v>52</v>
      </c>
      <c r="K55" s="135">
        <v>504.42</v>
      </c>
      <c r="L55" s="14">
        <f>SUM(K55/K3)</f>
        <v>0.013918532353923974</v>
      </c>
      <c r="M55" s="8">
        <f t="shared" si="2"/>
        <v>38</v>
      </c>
      <c r="N55" s="20">
        <v>6026</v>
      </c>
      <c r="O55" s="7">
        <f>SUM(N55/N3)</f>
        <v>0.007260713347615387</v>
      </c>
      <c r="P55" s="8">
        <f t="shared" si="3"/>
        <v>46</v>
      </c>
      <c r="Q55" s="133">
        <v>10845</v>
      </c>
      <c r="R55" s="93">
        <f t="shared" si="9"/>
        <v>0.007871375411260312</v>
      </c>
      <c r="S55" s="91">
        <f t="shared" si="4"/>
        <v>46</v>
      </c>
      <c r="T55" s="70" t="s">
        <v>199</v>
      </c>
      <c r="U55" s="134">
        <f t="shared" si="10"/>
        <v>190</v>
      </c>
      <c r="V55" s="65" t="s">
        <v>61</v>
      </c>
    </row>
    <row r="56" spans="1:22" ht="12.75">
      <c r="A56" s="87" t="s">
        <v>62</v>
      </c>
      <c r="B56" s="20">
        <v>17117</v>
      </c>
      <c r="C56" s="7">
        <f>SUM(B56/B3)</f>
        <v>0.009421219953590158</v>
      </c>
      <c r="D56" s="21">
        <f t="shared" si="5"/>
        <v>34</v>
      </c>
      <c r="E56" s="20">
        <v>361.39</v>
      </c>
      <c r="F56" s="7">
        <f>SUM(E56/E3)</f>
        <v>0.014914101231334678</v>
      </c>
      <c r="G56" s="21">
        <f t="shared" si="6"/>
        <v>34</v>
      </c>
      <c r="H56" s="15">
        <f t="shared" si="11"/>
        <v>47.36434323030521</v>
      </c>
      <c r="I56" s="7">
        <f t="shared" si="7"/>
        <v>0.009189087030473206</v>
      </c>
      <c r="J56" s="21">
        <f t="shared" si="8"/>
        <v>30</v>
      </c>
      <c r="K56" s="135">
        <v>622.48</v>
      </c>
      <c r="L56" s="14">
        <f>SUM(K56/K3)</f>
        <v>0.017176178620337407</v>
      </c>
      <c r="M56" s="8">
        <f t="shared" si="2"/>
        <v>30</v>
      </c>
      <c r="N56" s="20">
        <v>8550</v>
      </c>
      <c r="O56" s="7">
        <f>SUM(N56/N3)</f>
        <v>0.010301875061751006</v>
      </c>
      <c r="P56" s="8">
        <f t="shared" si="3"/>
        <v>34</v>
      </c>
      <c r="Q56" s="133">
        <v>15930</v>
      </c>
      <c r="R56" s="93">
        <f t="shared" si="9"/>
        <v>0.011562103301187348</v>
      </c>
      <c r="S56" s="91">
        <f t="shared" si="4"/>
        <v>33</v>
      </c>
      <c r="T56" s="70" t="s">
        <v>199</v>
      </c>
      <c r="U56" s="134">
        <f t="shared" si="10"/>
        <v>131</v>
      </c>
      <c r="V56" s="65" t="s">
        <v>62</v>
      </c>
    </row>
    <row r="57" spans="1:22" ht="12.75">
      <c r="A57" s="87" t="s">
        <v>63</v>
      </c>
      <c r="B57" s="20">
        <v>5896</v>
      </c>
      <c r="C57" s="7">
        <f>SUM(B57/B3)</f>
        <v>0.003245166375320884</v>
      </c>
      <c r="D57" s="21">
        <f t="shared" si="5"/>
        <v>55</v>
      </c>
      <c r="E57" s="20">
        <v>234.85</v>
      </c>
      <c r="F57" s="7">
        <f>SUM(E57/E3)</f>
        <v>0.00969195792406804</v>
      </c>
      <c r="G57" s="21">
        <f t="shared" si="6"/>
        <v>48</v>
      </c>
      <c r="H57" s="15">
        <f t="shared" si="11"/>
        <v>25.105386416861826</v>
      </c>
      <c r="I57" s="7">
        <f t="shared" si="7"/>
        <v>0.004870659339589383</v>
      </c>
      <c r="J57" s="21">
        <f t="shared" si="8"/>
        <v>46</v>
      </c>
      <c r="K57" s="135">
        <v>415.23</v>
      </c>
      <c r="L57" s="14">
        <f>SUM(K57/K3)</f>
        <v>0.01145750007795062</v>
      </c>
      <c r="M57" s="8">
        <f t="shared" si="2"/>
        <v>48</v>
      </c>
      <c r="N57" s="20">
        <v>3962</v>
      </c>
      <c r="O57" s="7">
        <f>SUM(N57/N3)</f>
        <v>0.004773804560778653</v>
      </c>
      <c r="P57" s="8">
        <f t="shared" si="3"/>
        <v>53</v>
      </c>
      <c r="Q57" s="133">
        <v>7065</v>
      </c>
      <c r="R57" s="93">
        <f t="shared" si="9"/>
        <v>0.005127825475385349</v>
      </c>
      <c r="S57" s="91">
        <f t="shared" si="4"/>
        <v>54</v>
      </c>
      <c r="T57" s="70" t="s">
        <v>199</v>
      </c>
      <c r="U57" s="134">
        <f t="shared" si="10"/>
        <v>208</v>
      </c>
      <c r="V57" s="65" t="s">
        <v>63</v>
      </c>
    </row>
    <row r="58" spans="1:22" ht="12.75">
      <c r="A58" s="87" t="s">
        <v>64</v>
      </c>
      <c r="B58" s="20">
        <v>87047</v>
      </c>
      <c r="C58" s="7">
        <f>SUM(B58/B3)</f>
        <v>0.04791078654554901</v>
      </c>
      <c r="D58" s="21">
        <f t="shared" si="5"/>
        <v>4</v>
      </c>
      <c r="E58" s="27">
        <v>376.98</v>
      </c>
      <c r="F58" s="28">
        <f>SUM(E58/E3)</f>
        <v>0.015557480511880648</v>
      </c>
      <c r="G58" s="30">
        <f t="shared" si="6"/>
        <v>31</v>
      </c>
      <c r="H58" s="15">
        <f t="shared" si="11"/>
        <v>230.9061488673139</v>
      </c>
      <c r="I58" s="7">
        <f t="shared" si="7"/>
        <v>0.044797764586241406</v>
      </c>
      <c r="J58" s="21">
        <f t="shared" si="8"/>
        <v>7</v>
      </c>
      <c r="K58" s="136">
        <v>889.8</v>
      </c>
      <c r="L58" s="34">
        <f>SUM(K58/K3)</f>
        <v>0.024552377162922863</v>
      </c>
      <c r="M58" s="29">
        <f t="shared" si="2"/>
        <v>11</v>
      </c>
      <c r="N58" s="20">
        <v>36906</v>
      </c>
      <c r="O58" s="7">
        <f>SUM(N58/N3)</f>
        <v>0.04446795333672311</v>
      </c>
      <c r="P58" s="8">
        <f t="shared" si="3"/>
        <v>3</v>
      </c>
      <c r="Q58" s="133">
        <v>59554</v>
      </c>
      <c r="R58" s="93">
        <f t="shared" si="9"/>
        <v>0.043224701820396186</v>
      </c>
      <c r="S58" s="91">
        <f t="shared" si="4"/>
        <v>3</v>
      </c>
      <c r="T58" s="70" t="s">
        <v>199</v>
      </c>
      <c r="U58" s="134">
        <f t="shared" si="10"/>
        <v>17</v>
      </c>
      <c r="V58" s="65" t="s">
        <v>64</v>
      </c>
    </row>
    <row r="59" spans="1:22" ht="13.5" thickBot="1">
      <c r="A59" s="88" t="s">
        <v>65</v>
      </c>
      <c r="B59" s="62">
        <v>24479</v>
      </c>
      <c r="C59" s="22">
        <f>SUM(B59/B3)</f>
        <v>0.013473274711919931</v>
      </c>
      <c r="D59" s="23">
        <f t="shared" si="5"/>
        <v>28</v>
      </c>
      <c r="E59" s="31">
        <v>501.85</v>
      </c>
      <c r="F59" s="32">
        <f>SUM(E59/E3)</f>
        <v>0.020710705063630173</v>
      </c>
      <c r="G59" s="33">
        <f t="shared" si="6"/>
        <v>17</v>
      </c>
      <c r="H59" s="26">
        <f t="shared" si="11"/>
        <v>48.77752316429212</v>
      </c>
      <c r="I59" s="22">
        <f t="shared" si="7"/>
        <v>0.009463256004800193</v>
      </c>
      <c r="J59" s="23">
        <f t="shared" si="8"/>
        <v>29</v>
      </c>
      <c r="K59" s="137">
        <v>531.22</v>
      </c>
      <c r="L59" s="35">
        <f>SUM(K59/K3)</f>
        <v>0.014658028541793532</v>
      </c>
      <c r="M59" s="81">
        <f t="shared" si="2"/>
        <v>35</v>
      </c>
      <c r="N59" s="62">
        <v>12516</v>
      </c>
      <c r="O59" s="22">
        <f>SUM(N59/N3)</f>
        <v>0.015080499213201823</v>
      </c>
      <c r="P59" s="64">
        <f t="shared" si="3"/>
        <v>25</v>
      </c>
      <c r="Q59" s="138">
        <v>21967</v>
      </c>
      <c r="R59" s="94">
        <f t="shared" si="9"/>
        <v>0.01594379932311252</v>
      </c>
      <c r="S59" s="92">
        <f t="shared" si="4"/>
        <v>24</v>
      </c>
      <c r="T59" s="71" t="s">
        <v>199</v>
      </c>
      <c r="U59" s="139">
        <f t="shared" si="10"/>
        <v>106</v>
      </c>
      <c r="V59" s="65" t="s">
        <v>65</v>
      </c>
    </row>
    <row r="60" spans="8:21" ht="12.75">
      <c r="H60" s="25">
        <f>SUM(H5:H59)</f>
        <v>5154.412301595767</v>
      </c>
      <c r="I60" s="9" t="s">
        <v>66</v>
      </c>
      <c r="Q60" s="25">
        <f>SUM(Q5:Q59)</f>
        <v>1377777</v>
      </c>
      <c r="R60" s="9" t="s">
        <v>66</v>
      </c>
      <c r="S60" s="10"/>
      <c r="T60" s="11"/>
      <c r="U60" s="12"/>
    </row>
  </sheetData>
  <sheetProtection/>
  <protectedRanges>
    <protectedRange sqref="Q5:Q59" name="Percent complete col N_1"/>
  </protectedRanges>
  <mergeCells count="9">
    <mergeCell ref="Q4:R4"/>
    <mergeCell ref="K4:L4"/>
    <mergeCell ref="Q1:S1"/>
    <mergeCell ref="T1:U1"/>
    <mergeCell ref="N1:P1"/>
    <mergeCell ref="B1:D1"/>
    <mergeCell ref="E1:G1"/>
    <mergeCell ref="H1:J1"/>
    <mergeCell ref="K1:M1"/>
  </mergeCells>
  <printOptions/>
  <pageMargins left="0.3" right="0.18" top="0.91" bottom="1" header="0.5" footer="0.5"/>
  <pageSetup horizontalDpi="600" verticalDpi="600" orientation="landscape" scale="90" r:id="rId1"/>
  <headerFooter alignWithMargins="0">
    <oddHeader>&amp;LJanuary 2007&amp;CCountywide Population and Tax Parcel Statistics&amp;RPage 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E1" sqref="E1:H16384"/>
    </sheetView>
  </sheetViews>
  <sheetFormatPr defaultColWidth="9.140625" defaultRowHeight="12.75"/>
  <cols>
    <col min="2" max="2" width="12.57421875" style="0" bestFit="1" customWidth="1"/>
  </cols>
  <sheetData>
    <row r="1" spans="1:10" ht="12.75">
      <c r="A1" s="140" t="s">
        <v>207</v>
      </c>
      <c r="B1" s="141" t="s">
        <v>208</v>
      </c>
      <c r="C1" s="140" t="s">
        <v>209</v>
      </c>
      <c r="D1" s="140" t="s">
        <v>210</v>
      </c>
      <c r="E1" s="140" t="s">
        <v>211</v>
      </c>
      <c r="F1" s="140" t="s">
        <v>78</v>
      </c>
      <c r="G1" s="140" t="s">
        <v>212</v>
      </c>
      <c r="H1" s="140" t="s">
        <v>80</v>
      </c>
      <c r="I1" s="140" t="s">
        <v>213</v>
      </c>
      <c r="J1" s="140" t="s">
        <v>214</v>
      </c>
    </row>
    <row r="2" spans="1:10" ht="12.75">
      <c r="A2" s="140" t="s">
        <v>235</v>
      </c>
      <c r="B2" s="141">
        <v>54001</v>
      </c>
      <c r="C2" s="140" t="s">
        <v>83</v>
      </c>
      <c r="D2" s="140" t="s">
        <v>84</v>
      </c>
      <c r="E2" s="140" t="s">
        <v>85</v>
      </c>
      <c r="F2" s="140"/>
      <c r="G2" s="140"/>
      <c r="H2" s="140"/>
      <c r="I2" s="140"/>
      <c r="J2" s="140"/>
    </row>
    <row r="3" spans="1:10" ht="12.75">
      <c r="A3" s="140" t="s">
        <v>223</v>
      </c>
      <c r="B3" s="141">
        <v>54003</v>
      </c>
      <c r="C3" s="140" t="s">
        <v>86</v>
      </c>
      <c r="D3" s="140" t="s">
        <v>87</v>
      </c>
      <c r="E3" s="140"/>
      <c r="F3" s="140" t="s">
        <v>85</v>
      </c>
      <c r="G3" s="140" t="s">
        <v>85</v>
      </c>
      <c r="H3" s="140"/>
      <c r="I3" s="140" t="s">
        <v>88</v>
      </c>
      <c r="J3" s="140" t="s">
        <v>89</v>
      </c>
    </row>
    <row r="4" spans="1:10" ht="12.75">
      <c r="A4" s="140" t="s">
        <v>260</v>
      </c>
      <c r="B4" s="141">
        <v>54005</v>
      </c>
      <c r="C4" s="140" t="s">
        <v>90</v>
      </c>
      <c r="D4" s="140" t="s">
        <v>91</v>
      </c>
      <c r="E4" s="140"/>
      <c r="F4" s="140" t="s">
        <v>85</v>
      </c>
      <c r="G4" s="140" t="s">
        <v>85</v>
      </c>
      <c r="H4" s="140"/>
      <c r="I4" s="140" t="s">
        <v>92</v>
      </c>
      <c r="J4" s="140" t="s">
        <v>89</v>
      </c>
    </row>
    <row r="5" spans="1:10" ht="12.75">
      <c r="A5" s="140" t="s">
        <v>248</v>
      </c>
      <c r="B5" s="141">
        <v>54007</v>
      </c>
      <c r="C5" s="140" t="s">
        <v>93</v>
      </c>
      <c r="D5" s="140" t="s">
        <v>94</v>
      </c>
      <c r="E5" s="140" t="s">
        <v>85</v>
      </c>
      <c r="F5" s="140"/>
      <c r="G5" s="140"/>
      <c r="H5" s="140"/>
      <c r="I5" s="140"/>
      <c r="J5" s="140"/>
    </row>
    <row r="6" spans="1:10" ht="12.75">
      <c r="A6" s="140" t="s">
        <v>271</v>
      </c>
      <c r="B6" s="141">
        <v>54009</v>
      </c>
      <c r="C6" s="140" t="s">
        <v>95</v>
      </c>
      <c r="D6" s="140" t="s">
        <v>96</v>
      </c>
      <c r="E6" s="140"/>
      <c r="F6" s="140" t="s">
        <v>85</v>
      </c>
      <c r="G6" s="140"/>
      <c r="H6" s="140" t="s">
        <v>85</v>
      </c>
      <c r="I6" s="140" t="s">
        <v>89</v>
      </c>
      <c r="J6" s="140"/>
    </row>
    <row r="7" spans="1:10" ht="12.75">
      <c r="A7" s="140" t="s">
        <v>254</v>
      </c>
      <c r="B7" s="141">
        <v>54011</v>
      </c>
      <c r="C7" s="140" t="s">
        <v>97</v>
      </c>
      <c r="D7" s="140" t="s">
        <v>98</v>
      </c>
      <c r="E7" s="140"/>
      <c r="F7" s="140" t="s">
        <v>85</v>
      </c>
      <c r="G7" s="140" t="s">
        <v>85</v>
      </c>
      <c r="H7" s="140"/>
      <c r="I7" s="140" t="s">
        <v>88</v>
      </c>
      <c r="J7" s="140" t="s">
        <v>89</v>
      </c>
    </row>
    <row r="8" spans="1:10" ht="12.75">
      <c r="A8" s="140" t="s">
        <v>244</v>
      </c>
      <c r="B8" s="141">
        <v>54013</v>
      </c>
      <c r="C8" s="140" t="s">
        <v>99</v>
      </c>
      <c r="D8" s="140" t="s">
        <v>100</v>
      </c>
      <c r="E8" s="140" t="s">
        <v>85</v>
      </c>
      <c r="F8" s="140"/>
      <c r="G8" s="140"/>
      <c r="H8" s="140"/>
      <c r="I8" s="140" t="s">
        <v>88</v>
      </c>
      <c r="J8" s="140"/>
    </row>
    <row r="9" spans="1:10" ht="12.75">
      <c r="A9" s="140" t="s">
        <v>252</v>
      </c>
      <c r="B9" s="141">
        <v>54015</v>
      </c>
      <c r="C9" s="140" t="s">
        <v>101</v>
      </c>
      <c r="D9" s="140" t="s">
        <v>102</v>
      </c>
      <c r="E9" s="140"/>
      <c r="F9" s="140" t="s">
        <v>85</v>
      </c>
      <c r="G9" s="140" t="s">
        <v>85</v>
      </c>
      <c r="H9" s="140"/>
      <c r="I9" s="140" t="s">
        <v>92</v>
      </c>
      <c r="J9" s="140"/>
    </row>
    <row r="10" spans="1:10" ht="12.75">
      <c r="A10" s="140" t="s">
        <v>231</v>
      </c>
      <c r="B10" s="141">
        <v>54017</v>
      </c>
      <c r="C10" s="140" t="s">
        <v>103</v>
      </c>
      <c r="D10" s="140" t="s">
        <v>104</v>
      </c>
      <c r="E10" s="140" t="s">
        <v>85</v>
      </c>
      <c r="F10" s="140"/>
      <c r="G10" s="140" t="s">
        <v>85</v>
      </c>
      <c r="H10" s="140"/>
      <c r="I10" s="140"/>
      <c r="J10" s="140" t="s">
        <v>89</v>
      </c>
    </row>
    <row r="11" spans="1:10" ht="12.75">
      <c r="A11" s="140" t="s">
        <v>259</v>
      </c>
      <c r="B11" s="141">
        <v>54019</v>
      </c>
      <c r="C11" s="140" t="s">
        <v>105</v>
      </c>
      <c r="D11" s="140" t="s">
        <v>106</v>
      </c>
      <c r="E11" s="140"/>
      <c r="F11" s="140" t="s">
        <v>85</v>
      </c>
      <c r="G11" s="140" t="s">
        <v>85</v>
      </c>
      <c r="H11" s="140"/>
      <c r="I11" s="140" t="s">
        <v>89</v>
      </c>
      <c r="J11" s="140" t="s">
        <v>88</v>
      </c>
    </row>
    <row r="12" spans="1:10" ht="12.75">
      <c r="A12" s="140" t="s">
        <v>242</v>
      </c>
      <c r="B12" s="141">
        <v>54021</v>
      </c>
      <c r="C12" s="140" t="s">
        <v>107</v>
      </c>
      <c r="D12" s="140" t="s">
        <v>108</v>
      </c>
      <c r="E12" s="140" t="s">
        <v>85</v>
      </c>
      <c r="F12" s="140"/>
      <c r="G12" s="140" t="s">
        <v>85</v>
      </c>
      <c r="H12" s="140"/>
      <c r="I12" s="140" t="s">
        <v>89</v>
      </c>
      <c r="J12" s="140"/>
    </row>
    <row r="13" spans="1:10" ht="12.75">
      <c r="A13" s="140" t="s">
        <v>234</v>
      </c>
      <c r="B13" s="141">
        <v>54023</v>
      </c>
      <c r="C13" s="140" t="s">
        <v>109</v>
      </c>
      <c r="D13" s="140" t="s">
        <v>110</v>
      </c>
      <c r="E13" s="140" t="s">
        <v>85</v>
      </c>
      <c r="F13" s="140"/>
      <c r="G13" s="140"/>
      <c r="H13" s="140"/>
      <c r="I13" s="140"/>
      <c r="J13" s="140"/>
    </row>
    <row r="14" spans="1:10" ht="12.75">
      <c r="A14" s="140" t="s">
        <v>258</v>
      </c>
      <c r="B14" s="141">
        <v>54025</v>
      </c>
      <c r="C14" s="140" t="s">
        <v>111</v>
      </c>
      <c r="D14" s="140" t="s">
        <v>112</v>
      </c>
      <c r="E14" s="140"/>
      <c r="F14" s="140" t="s">
        <v>85</v>
      </c>
      <c r="G14" s="140" t="s">
        <v>85</v>
      </c>
      <c r="H14" s="140"/>
      <c r="I14" s="140" t="s">
        <v>88</v>
      </c>
      <c r="J14" s="140" t="s">
        <v>89</v>
      </c>
    </row>
    <row r="15" spans="1:10" ht="12.75">
      <c r="A15" s="140" t="s">
        <v>226</v>
      </c>
      <c r="B15" s="141">
        <v>54027</v>
      </c>
      <c r="C15" s="140" t="s">
        <v>113</v>
      </c>
      <c r="D15" s="140" t="s">
        <v>114</v>
      </c>
      <c r="E15" s="140"/>
      <c r="F15" s="140" t="s">
        <v>85</v>
      </c>
      <c r="G15" s="140" t="s">
        <v>85</v>
      </c>
      <c r="H15" s="140"/>
      <c r="I15" s="140" t="s">
        <v>88</v>
      </c>
      <c r="J15" s="140" t="s">
        <v>89</v>
      </c>
    </row>
    <row r="16" spans="1:10" ht="12.75">
      <c r="A16" s="140" t="s">
        <v>270</v>
      </c>
      <c r="B16" s="141">
        <v>54029</v>
      </c>
      <c r="C16" s="140" t="s">
        <v>115</v>
      </c>
      <c r="D16" s="140" t="s">
        <v>116</v>
      </c>
      <c r="E16" s="140"/>
      <c r="F16" s="140" t="s">
        <v>85</v>
      </c>
      <c r="G16" s="140"/>
      <c r="H16" s="140" t="s">
        <v>85</v>
      </c>
      <c r="I16" s="140" t="s">
        <v>89</v>
      </c>
      <c r="J16" s="140"/>
    </row>
    <row r="17" spans="1:10" ht="12.75">
      <c r="A17" s="140" t="s">
        <v>237</v>
      </c>
      <c r="B17" s="141">
        <v>54031</v>
      </c>
      <c r="C17" s="140" t="s">
        <v>117</v>
      </c>
      <c r="D17" s="140" t="s">
        <v>118</v>
      </c>
      <c r="E17" s="140"/>
      <c r="F17" s="140" t="s">
        <v>85</v>
      </c>
      <c r="G17" s="140" t="s">
        <v>85</v>
      </c>
      <c r="H17" s="140"/>
      <c r="I17" s="140" t="s">
        <v>88</v>
      </c>
      <c r="J17" s="140"/>
    </row>
    <row r="18" spans="1:10" ht="12.75">
      <c r="A18" s="140" t="s">
        <v>229</v>
      </c>
      <c r="B18" s="141">
        <v>54033</v>
      </c>
      <c r="C18" s="140" t="s">
        <v>119</v>
      </c>
      <c r="D18" s="140" t="s">
        <v>120</v>
      </c>
      <c r="E18" s="140"/>
      <c r="F18" s="140" t="s">
        <v>85</v>
      </c>
      <c r="G18" s="140" t="s">
        <v>85</v>
      </c>
      <c r="H18" s="140"/>
      <c r="I18" s="140" t="s">
        <v>88</v>
      </c>
      <c r="J18" s="140" t="s">
        <v>89</v>
      </c>
    </row>
    <row r="19" spans="1:10" ht="12.75">
      <c r="A19" s="140" t="s">
        <v>243</v>
      </c>
      <c r="B19" s="141">
        <v>54035</v>
      </c>
      <c r="C19" s="140" t="s">
        <v>121</v>
      </c>
      <c r="D19" s="140" t="s">
        <v>122</v>
      </c>
      <c r="E19" s="140" t="s">
        <v>85</v>
      </c>
      <c r="F19" s="140"/>
      <c r="G19" s="140"/>
      <c r="H19" s="140"/>
      <c r="I19" s="140"/>
      <c r="J19" s="140"/>
    </row>
    <row r="20" spans="1:10" ht="12.75">
      <c r="A20" s="140" t="s">
        <v>227</v>
      </c>
      <c r="B20" s="141">
        <v>54037</v>
      </c>
      <c r="C20" s="140" t="s">
        <v>123</v>
      </c>
      <c r="D20" s="140" t="s">
        <v>124</v>
      </c>
      <c r="E20" s="140"/>
      <c r="F20" s="140" t="s">
        <v>85</v>
      </c>
      <c r="G20" s="140" t="s">
        <v>85</v>
      </c>
      <c r="H20" s="140"/>
      <c r="I20" s="140" t="s">
        <v>88</v>
      </c>
      <c r="J20" s="140"/>
    </row>
    <row r="21" spans="1:10" ht="12.75">
      <c r="A21" s="140" t="s">
        <v>253</v>
      </c>
      <c r="B21" s="141">
        <v>54039</v>
      </c>
      <c r="C21" s="140" t="s">
        <v>125</v>
      </c>
      <c r="D21" s="140" t="s">
        <v>126</v>
      </c>
      <c r="E21" s="140"/>
      <c r="F21" s="140" t="s">
        <v>85</v>
      </c>
      <c r="G21" s="140" t="s">
        <v>85</v>
      </c>
      <c r="H21" s="140"/>
      <c r="I21" s="140" t="s">
        <v>88</v>
      </c>
      <c r="J21" s="140"/>
    </row>
    <row r="22" spans="1:10" ht="12.75">
      <c r="A22" s="140" t="s">
        <v>239</v>
      </c>
      <c r="B22" s="141">
        <v>54041</v>
      </c>
      <c r="C22" s="140" t="s">
        <v>127</v>
      </c>
      <c r="D22" s="140" t="s">
        <v>128</v>
      </c>
      <c r="E22" s="140" t="s">
        <v>85</v>
      </c>
      <c r="F22" s="140"/>
      <c r="G22" s="140"/>
      <c r="H22" s="140"/>
      <c r="I22" s="140"/>
      <c r="J22" s="140"/>
    </row>
    <row r="23" spans="1:10" ht="12.75">
      <c r="A23" s="140" t="s">
        <v>257</v>
      </c>
      <c r="B23" s="141">
        <v>54043</v>
      </c>
      <c r="C23" s="140" t="s">
        <v>129</v>
      </c>
      <c r="D23" s="140" t="s">
        <v>130</v>
      </c>
      <c r="E23" s="140" t="s">
        <v>85</v>
      </c>
      <c r="F23" s="140"/>
      <c r="G23" s="140"/>
      <c r="H23" s="140"/>
      <c r="I23" s="140"/>
      <c r="J23" s="140"/>
    </row>
    <row r="24" spans="1:10" ht="12.75">
      <c r="A24" s="140" t="s">
        <v>261</v>
      </c>
      <c r="B24" s="141">
        <v>54045</v>
      </c>
      <c r="C24" s="140" t="s">
        <v>131</v>
      </c>
      <c r="D24" s="140" t="s">
        <v>132</v>
      </c>
      <c r="E24" s="140" t="s">
        <v>85</v>
      </c>
      <c r="F24" s="140"/>
      <c r="G24" s="140"/>
      <c r="H24" s="140"/>
      <c r="I24" s="140"/>
      <c r="J24" s="140"/>
    </row>
    <row r="25" spans="1:10" ht="12.75">
      <c r="A25" s="140" t="s">
        <v>224</v>
      </c>
      <c r="B25" s="141">
        <v>54049</v>
      </c>
      <c r="C25" s="140" t="s">
        <v>133</v>
      </c>
      <c r="D25" s="140" t="s">
        <v>134</v>
      </c>
      <c r="E25" s="140"/>
      <c r="F25" s="140" t="s">
        <v>85</v>
      </c>
      <c r="G25" s="140" t="s">
        <v>85</v>
      </c>
      <c r="H25" s="140"/>
      <c r="I25" s="140" t="s">
        <v>88</v>
      </c>
      <c r="J25" s="140" t="s">
        <v>89</v>
      </c>
    </row>
    <row r="26" spans="1:10" ht="12.75">
      <c r="A26" s="140" t="s">
        <v>216</v>
      </c>
      <c r="B26" s="141">
        <v>54051</v>
      </c>
      <c r="C26" s="140" t="s">
        <v>135</v>
      </c>
      <c r="D26" s="140" t="s">
        <v>136</v>
      </c>
      <c r="E26" s="140"/>
      <c r="F26" s="140" t="s">
        <v>85</v>
      </c>
      <c r="G26" s="140" t="s">
        <v>85</v>
      </c>
      <c r="H26" s="140"/>
      <c r="I26" s="140" t="s">
        <v>89</v>
      </c>
      <c r="J26" s="140"/>
    </row>
    <row r="27" spans="1:10" ht="12.75">
      <c r="A27" s="140" t="s">
        <v>245</v>
      </c>
      <c r="B27" s="141">
        <v>54053</v>
      </c>
      <c r="C27" s="140" t="s">
        <v>137</v>
      </c>
      <c r="D27" s="140" t="s">
        <v>138</v>
      </c>
      <c r="E27" s="140"/>
      <c r="F27" s="140" t="s">
        <v>85</v>
      </c>
      <c r="G27" s="140" t="s">
        <v>85</v>
      </c>
      <c r="H27" s="140"/>
      <c r="I27" s="140" t="s">
        <v>88</v>
      </c>
      <c r="J27" s="140"/>
    </row>
    <row r="28" spans="1:10" ht="12.75">
      <c r="A28" s="140" t="s">
        <v>269</v>
      </c>
      <c r="B28" s="141">
        <v>54047</v>
      </c>
      <c r="C28" s="140" t="s">
        <v>139</v>
      </c>
      <c r="D28" s="140" t="s">
        <v>140</v>
      </c>
      <c r="E28" s="140" t="s">
        <v>85</v>
      </c>
      <c r="F28" s="140"/>
      <c r="G28" s="140"/>
      <c r="H28" s="140"/>
      <c r="I28" s="140"/>
      <c r="J28" s="140"/>
    </row>
    <row r="29" spans="1:10" ht="12.75">
      <c r="A29" s="140" t="s">
        <v>268</v>
      </c>
      <c r="B29" s="141">
        <v>54055</v>
      </c>
      <c r="C29" s="140" t="s">
        <v>141</v>
      </c>
      <c r="D29" s="140" t="s">
        <v>142</v>
      </c>
      <c r="E29" s="140"/>
      <c r="F29" s="140" t="s">
        <v>85</v>
      </c>
      <c r="G29" s="140" t="s">
        <v>85</v>
      </c>
      <c r="H29" s="140"/>
      <c r="I29" s="140" t="s">
        <v>88</v>
      </c>
      <c r="J29" s="140"/>
    </row>
    <row r="30" spans="1:10" ht="12.75">
      <c r="A30" s="140" t="s">
        <v>222</v>
      </c>
      <c r="B30" s="141">
        <v>54057</v>
      </c>
      <c r="C30" s="140" t="s">
        <v>143</v>
      </c>
      <c r="D30" s="140" t="s">
        <v>144</v>
      </c>
      <c r="E30" s="140"/>
      <c r="F30" s="140" t="s">
        <v>85</v>
      </c>
      <c r="G30" s="140" t="s">
        <v>85</v>
      </c>
      <c r="H30" s="140"/>
      <c r="I30" s="140" t="s">
        <v>88</v>
      </c>
      <c r="J30" s="140" t="s">
        <v>89</v>
      </c>
    </row>
    <row r="31" spans="1:10" ht="12.75">
      <c r="A31" s="140" t="s">
        <v>263</v>
      </c>
      <c r="B31" s="141">
        <v>54059</v>
      </c>
      <c r="C31" s="140" t="s">
        <v>145</v>
      </c>
      <c r="D31" s="140" t="s">
        <v>146</v>
      </c>
      <c r="E31" s="140"/>
      <c r="F31" s="140" t="s">
        <v>85</v>
      </c>
      <c r="G31" s="140" t="s">
        <v>85</v>
      </c>
      <c r="H31" s="140"/>
      <c r="I31" s="140" t="s">
        <v>89</v>
      </c>
      <c r="J31" s="140"/>
    </row>
    <row r="32" spans="1:10" ht="12.75">
      <c r="A32" s="140" t="s">
        <v>219</v>
      </c>
      <c r="B32" s="141">
        <v>54061</v>
      </c>
      <c r="C32" s="140" t="s">
        <v>220</v>
      </c>
      <c r="D32" s="140" t="s">
        <v>148</v>
      </c>
      <c r="E32" s="140" t="s">
        <v>85</v>
      </c>
      <c r="F32" s="140"/>
      <c r="G32" s="140"/>
      <c r="H32" s="140"/>
      <c r="I32" s="140" t="s">
        <v>88</v>
      </c>
      <c r="J32" s="140"/>
    </row>
    <row r="33" spans="1:10" ht="12.75">
      <c r="A33" s="140" t="s">
        <v>266</v>
      </c>
      <c r="B33" s="141">
        <v>54063</v>
      </c>
      <c r="C33" s="140" t="s">
        <v>267</v>
      </c>
      <c r="D33" s="140" t="s">
        <v>149</v>
      </c>
      <c r="E33" s="140" t="s">
        <v>85</v>
      </c>
      <c r="F33" s="140"/>
      <c r="G33" s="140"/>
      <c r="H33" s="140"/>
      <c r="I33" s="140"/>
      <c r="J33" s="140"/>
    </row>
    <row r="34" spans="1:10" ht="12.75">
      <c r="A34" s="140" t="s">
        <v>218</v>
      </c>
      <c r="B34" s="141">
        <v>54065</v>
      </c>
      <c r="C34" s="140" t="s">
        <v>150</v>
      </c>
      <c r="D34" s="140" t="s">
        <v>151</v>
      </c>
      <c r="E34" s="140" t="s">
        <v>85</v>
      </c>
      <c r="F34" s="140"/>
      <c r="G34" s="140" t="s">
        <v>85</v>
      </c>
      <c r="H34" s="140"/>
      <c r="I34" s="140"/>
      <c r="J34" s="140"/>
    </row>
    <row r="35" spans="1:10" ht="12.75">
      <c r="A35" s="140" t="s">
        <v>255</v>
      </c>
      <c r="B35" s="141">
        <v>54067</v>
      </c>
      <c r="C35" s="140" t="s">
        <v>152</v>
      </c>
      <c r="D35" s="140" t="s">
        <v>153</v>
      </c>
      <c r="E35" s="140"/>
      <c r="F35" s="140" t="s">
        <v>85</v>
      </c>
      <c r="G35" s="140" t="s">
        <v>85</v>
      </c>
      <c r="H35" s="140"/>
      <c r="I35" s="140" t="s">
        <v>88</v>
      </c>
      <c r="J35" s="140"/>
    </row>
    <row r="36" spans="1:10" ht="12.75">
      <c r="A36" s="140" t="s">
        <v>215</v>
      </c>
      <c r="B36" s="141">
        <v>54069</v>
      </c>
      <c r="C36" s="140" t="s">
        <v>154</v>
      </c>
      <c r="D36" s="140" t="s">
        <v>155</v>
      </c>
      <c r="E36" s="140"/>
      <c r="F36" s="140" t="s">
        <v>85</v>
      </c>
      <c r="G36" s="140" t="s">
        <v>85</v>
      </c>
      <c r="H36" s="140"/>
      <c r="I36" s="140" t="s">
        <v>89</v>
      </c>
      <c r="J36" s="140"/>
    </row>
    <row r="37" spans="1:10" ht="12.75">
      <c r="A37" s="140" t="s">
        <v>246</v>
      </c>
      <c r="B37" s="141">
        <v>54071</v>
      </c>
      <c r="C37" s="140" t="s">
        <v>156</v>
      </c>
      <c r="D37" s="140" t="s">
        <v>157</v>
      </c>
      <c r="E37" s="140" t="s">
        <v>85</v>
      </c>
      <c r="F37" s="140"/>
      <c r="G37" s="140"/>
      <c r="H37" s="140"/>
      <c r="I37" s="140"/>
      <c r="J37" s="140"/>
    </row>
    <row r="38" spans="1:10" ht="12.75">
      <c r="A38" s="140" t="s">
        <v>228</v>
      </c>
      <c r="B38" s="141">
        <v>54073</v>
      </c>
      <c r="C38" s="140" t="s">
        <v>158</v>
      </c>
      <c r="D38" s="140" t="s">
        <v>159</v>
      </c>
      <c r="E38" s="140" t="s">
        <v>85</v>
      </c>
      <c r="F38" s="140"/>
      <c r="G38" s="140"/>
      <c r="H38" s="140"/>
      <c r="I38" s="140"/>
      <c r="J38" s="140"/>
    </row>
    <row r="39" spans="1:10" ht="12.75">
      <c r="A39" s="140" t="s">
        <v>249</v>
      </c>
      <c r="B39" s="141">
        <v>54075</v>
      </c>
      <c r="C39" s="140" t="s">
        <v>160</v>
      </c>
      <c r="D39" s="140" t="s">
        <v>161</v>
      </c>
      <c r="E39" s="140"/>
      <c r="F39" s="140" t="s">
        <v>85</v>
      </c>
      <c r="G39" s="140" t="s">
        <v>85</v>
      </c>
      <c r="H39" s="140"/>
      <c r="I39" s="140" t="s">
        <v>92</v>
      </c>
      <c r="J39" s="140" t="s">
        <v>89</v>
      </c>
    </row>
    <row r="40" spans="1:10" ht="12.75">
      <c r="A40" s="140" t="s">
        <v>217</v>
      </c>
      <c r="B40" s="141">
        <v>54077</v>
      </c>
      <c r="C40" s="140" t="s">
        <v>162</v>
      </c>
      <c r="D40" s="140" t="s">
        <v>163</v>
      </c>
      <c r="E40" s="140"/>
      <c r="F40" s="140" t="s">
        <v>85</v>
      </c>
      <c r="G40" s="140" t="s">
        <v>85</v>
      </c>
      <c r="H40" s="140"/>
      <c r="I40" s="140" t="s">
        <v>89</v>
      </c>
      <c r="J40" s="140"/>
    </row>
    <row r="41" spans="1:10" ht="12.75">
      <c r="A41" s="140" t="s">
        <v>251</v>
      </c>
      <c r="B41" s="141">
        <v>54079</v>
      </c>
      <c r="C41" s="140" t="s">
        <v>164</v>
      </c>
      <c r="D41" s="140" t="s">
        <v>165</v>
      </c>
      <c r="E41" s="140"/>
      <c r="F41" s="140" t="s">
        <v>85</v>
      </c>
      <c r="G41" s="140" t="s">
        <v>85</v>
      </c>
      <c r="H41" s="140"/>
      <c r="I41" s="140" t="s">
        <v>88</v>
      </c>
      <c r="J41" s="140" t="s">
        <v>89</v>
      </c>
    </row>
    <row r="42" spans="1:10" ht="12.75">
      <c r="A42" s="140" t="s">
        <v>262</v>
      </c>
      <c r="B42" s="141">
        <v>54081</v>
      </c>
      <c r="C42" s="140" t="s">
        <v>166</v>
      </c>
      <c r="D42" s="140" t="s">
        <v>167</v>
      </c>
      <c r="E42" s="140"/>
      <c r="F42" s="140" t="s">
        <v>85</v>
      </c>
      <c r="G42" s="140" t="s">
        <v>85</v>
      </c>
      <c r="H42" s="140"/>
      <c r="I42" s="140" t="s">
        <v>92</v>
      </c>
      <c r="J42" s="140" t="s">
        <v>89</v>
      </c>
    </row>
    <row r="43" spans="1:10" ht="12.75">
      <c r="A43" s="140" t="s">
        <v>240</v>
      </c>
      <c r="B43" s="141">
        <v>54083</v>
      </c>
      <c r="C43" s="140" t="s">
        <v>168</v>
      </c>
      <c r="D43" s="140" t="s">
        <v>169</v>
      </c>
      <c r="E43" s="140" t="s">
        <v>85</v>
      </c>
      <c r="F43" s="140"/>
      <c r="G43" s="140" t="s">
        <v>85</v>
      </c>
      <c r="H43" s="140"/>
      <c r="I43" s="140" t="s">
        <v>89</v>
      </c>
      <c r="J43" s="140"/>
    </row>
    <row r="44" spans="1:10" ht="12.75">
      <c r="A44" s="140" t="s">
        <v>233</v>
      </c>
      <c r="B44" s="141">
        <v>54085</v>
      </c>
      <c r="C44" s="140" t="s">
        <v>170</v>
      </c>
      <c r="D44" s="140" t="s">
        <v>171</v>
      </c>
      <c r="E44" s="140" t="s">
        <v>85</v>
      </c>
      <c r="F44" s="140"/>
      <c r="G44" s="140"/>
      <c r="H44" s="140"/>
      <c r="I44" s="140"/>
      <c r="J44" s="140"/>
    </row>
    <row r="45" spans="1:10" ht="12.75">
      <c r="A45" s="140" t="s">
        <v>247</v>
      </c>
      <c r="B45" s="141">
        <v>54087</v>
      </c>
      <c r="C45" s="140" t="s">
        <v>172</v>
      </c>
      <c r="D45" s="140" t="s">
        <v>173</v>
      </c>
      <c r="E45" s="140" t="s">
        <v>85</v>
      </c>
      <c r="F45" s="140"/>
      <c r="G45" s="140"/>
      <c r="H45" s="140"/>
      <c r="I45" s="140"/>
      <c r="J45" s="140"/>
    </row>
    <row r="46" spans="1:10" ht="12.75">
      <c r="A46" s="140" t="s">
        <v>264</v>
      </c>
      <c r="B46" s="141">
        <v>54089</v>
      </c>
      <c r="C46" s="140" t="s">
        <v>174</v>
      </c>
      <c r="D46" s="140" t="s">
        <v>175</v>
      </c>
      <c r="E46" s="140" t="s">
        <v>85</v>
      </c>
      <c r="F46" s="140"/>
      <c r="G46" s="140"/>
      <c r="H46" s="140"/>
      <c r="I46" s="140"/>
      <c r="J46" s="140"/>
    </row>
    <row r="47" spans="1:10" ht="12.75">
      <c r="A47" s="140" t="s">
        <v>230</v>
      </c>
      <c r="B47" s="141">
        <v>54091</v>
      </c>
      <c r="C47" s="140" t="s">
        <v>176</v>
      </c>
      <c r="D47" s="140" t="s">
        <v>177</v>
      </c>
      <c r="E47" s="140" t="s">
        <v>85</v>
      </c>
      <c r="F47" s="140"/>
      <c r="G47" s="140" t="s">
        <v>85</v>
      </c>
      <c r="H47" s="140"/>
      <c r="I47" s="140" t="s">
        <v>89</v>
      </c>
      <c r="J47" s="140"/>
    </row>
    <row r="48" spans="1:10" ht="12.75">
      <c r="A48" s="140" t="s">
        <v>236</v>
      </c>
      <c r="B48" s="141">
        <v>54093</v>
      </c>
      <c r="C48" s="140" t="s">
        <v>178</v>
      </c>
      <c r="D48" s="140" t="s">
        <v>179</v>
      </c>
      <c r="E48" s="140" t="s">
        <v>85</v>
      </c>
      <c r="F48" s="140"/>
      <c r="G48" s="140" t="s">
        <v>85</v>
      </c>
      <c r="H48" s="140"/>
      <c r="I48" s="140" t="s">
        <v>89</v>
      </c>
      <c r="J48" s="140"/>
    </row>
    <row r="49" spans="1:10" ht="12.75">
      <c r="A49" s="140" t="s">
        <v>225</v>
      </c>
      <c r="B49" s="141">
        <v>54095</v>
      </c>
      <c r="C49" s="140" t="s">
        <v>180</v>
      </c>
      <c r="D49" s="140" t="s">
        <v>181</v>
      </c>
      <c r="E49" s="140" t="s">
        <v>85</v>
      </c>
      <c r="F49" s="140"/>
      <c r="G49" s="140"/>
      <c r="H49" s="140"/>
      <c r="I49" s="140"/>
      <c r="J49" s="140"/>
    </row>
    <row r="50" spans="1:10" ht="12.75">
      <c r="A50" s="140" t="s">
        <v>241</v>
      </c>
      <c r="B50" s="141">
        <v>54097</v>
      </c>
      <c r="C50" s="140" t="s">
        <v>182</v>
      </c>
      <c r="D50" s="140" t="s">
        <v>183</v>
      </c>
      <c r="E50" s="140"/>
      <c r="F50" s="140" t="s">
        <v>85</v>
      </c>
      <c r="G50" s="140" t="s">
        <v>85</v>
      </c>
      <c r="H50" s="140"/>
      <c r="I50" s="140" t="s">
        <v>92</v>
      </c>
      <c r="J50" s="140" t="s">
        <v>89</v>
      </c>
    </row>
    <row r="51" spans="1:10" ht="12.75">
      <c r="A51" s="140" t="s">
        <v>256</v>
      </c>
      <c r="B51" s="141">
        <v>54099</v>
      </c>
      <c r="C51" s="140" t="s">
        <v>184</v>
      </c>
      <c r="D51" s="140" t="s">
        <v>185</v>
      </c>
      <c r="E51" s="140" t="s">
        <v>85</v>
      </c>
      <c r="F51" s="140"/>
      <c r="G51" s="140" t="s">
        <v>85</v>
      </c>
      <c r="H51" s="140"/>
      <c r="I51" s="140" t="s">
        <v>88</v>
      </c>
      <c r="J51" s="140" t="s">
        <v>89</v>
      </c>
    </row>
    <row r="52" spans="1:10" ht="12.75">
      <c r="A52" s="140" t="s">
        <v>250</v>
      </c>
      <c r="B52" s="141">
        <v>54101</v>
      </c>
      <c r="C52" s="140" t="s">
        <v>186</v>
      </c>
      <c r="D52" s="140" t="s">
        <v>187</v>
      </c>
      <c r="E52" s="140" t="s">
        <v>85</v>
      </c>
      <c r="F52" s="140"/>
      <c r="G52" s="140"/>
      <c r="H52" s="140"/>
      <c r="I52" s="140"/>
      <c r="J52" s="140"/>
    </row>
    <row r="53" spans="1:10" ht="12.75">
      <c r="A53" s="140" t="s">
        <v>221</v>
      </c>
      <c r="B53" s="141">
        <v>54103</v>
      </c>
      <c r="C53" s="140" t="s">
        <v>188</v>
      </c>
      <c r="D53" s="140" t="s">
        <v>189</v>
      </c>
      <c r="E53" s="140" t="s">
        <v>85</v>
      </c>
      <c r="F53" s="140"/>
      <c r="G53" s="140" t="s">
        <v>85</v>
      </c>
      <c r="H53" s="140"/>
      <c r="I53" s="140" t="s">
        <v>88</v>
      </c>
      <c r="J53" s="140" t="s">
        <v>89</v>
      </c>
    </row>
    <row r="54" spans="1:10" ht="12.75">
      <c r="A54" s="140" t="s">
        <v>238</v>
      </c>
      <c r="B54" s="141">
        <v>54105</v>
      </c>
      <c r="C54" s="140" t="s">
        <v>190</v>
      </c>
      <c r="D54" s="140" t="s">
        <v>191</v>
      </c>
      <c r="E54" s="140" t="s">
        <v>85</v>
      </c>
      <c r="F54" s="140"/>
      <c r="G54" s="140"/>
      <c r="H54" s="140"/>
      <c r="I54" s="140"/>
      <c r="J54" s="140"/>
    </row>
    <row r="55" spans="1:10" ht="12.75">
      <c r="A55" s="140" t="s">
        <v>232</v>
      </c>
      <c r="B55" s="141">
        <v>54107</v>
      </c>
      <c r="C55" s="140" t="s">
        <v>192</v>
      </c>
      <c r="D55" s="140" t="s">
        <v>193</v>
      </c>
      <c r="E55" s="140" t="s">
        <v>85</v>
      </c>
      <c r="F55" s="140"/>
      <c r="G55" s="140" t="s">
        <v>85</v>
      </c>
      <c r="H55" s="140"/>
      <c r="I55" s="140" t="s">
        <v>89</v>
      </c>
      <c r="J55" s="140"/>
    </row>
    <row r="56" spans="1:10" ht="12.75">
      <c r="A56" s="140" t="s">
        <v>265</v>
      </c>
      <c r="B56" s="141">
        <v>54109</v>
      </c>
      <c r="C56" s="140" t="s">
        <v>194</v>
      </c>
      <c r="D56" s="140" t="s">
        <v>195</v>
      </c>
      <c r="E56" s="140"/>
      <c r="F56" s="140" t="s">
        <v>85</v>
      </c>
      <c r="G56" s="140" t="s">
        <v>85</v>
      </c>
      <c r="H56" s="140"/>
      <c r="I56" s="140" t="s">
        <v>89</v>
      </c>
      <c r="J56" s="14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WVGIS Technical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kdonaldson</dc:creator>
  <cp:keywords/>
  <dc:description/>
  <cp:lastModifiedBy>Kurt Donaldson</cp:lastModifiedBy>
  <cp:lastPrinted>2007-01-12T19:20:52Z</cp:lastPrinted>
  <dcterms:created xsi:type="dcterms:W3CDTF">2006-12-15T17:53:50Z</dcterms:created>
  <dcterms:modified xsi:type="dcterms:W3CDTF">2009-02-16T21:55:31Z</dcterms:modified>
  <cp:category/>
  <cp:version/>
  <cp:contentType/>
  <cp:contentStatus/>
</cp:coreProperties>
</file>